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480" yWindow="105" windowWidth="15480" windowHeight="11640"/>
  </bookViews>
  <sheets>
    <sheet name="раздел 1-3" sheetId="5" r:id="rId1"/>
    <sheet name="раздел 4" sheetId="7" r:id="rId2"/>
    <sheet name="Выгрузка в МинФин" sheetId="8" r:id="rId3"/>
  </sheets>
  <definedNames>
    <definedName name="BBUH">'раздел 4'!$I$36</definedName>
    <definedName name="BDAY">'раздел 4'!$B$38</definedName>
    <definedName name="BMONTH">'раздел 4'!$D$38</definedName>
    <definedName name="BRUK">'раздел 4'!$I$33</definedName>
    <definedName name="BUDGET">'раздел 1-3'!$B$11</definedName>
    <definedName name="BYEAR">'раздел 4'!$F$38</definedName>
    <definedName name="CDATE">'раздел 1-3'!$L$7</definedName>
    <definedName name="CGLAVA">'раздел 1-3'!$L$10</definedName>
    <definedName name="COKPO">'раздел 1-3'!$L$8</definedName>
    <definedName name="COKTMO">'раздел 1-3'!$L$11</definedName>
    <definedName name="FolderPath">'Выгрузка в МинФин'!$H$13</definedName>
    <definedName name="HAGENT1">'раздел 1-3'!$B$8</definedName>
    <definedName name="HAGENT2">'раздел 1-3'!$B$10</definedName>
    <definedName name="HDAY">'раздел 1-3'!$C$6</definedName>
    <definedName name="HMONTH">'раздел 1-3'!$D$6</definedName>
    <definedName name="HSUMM">'раздел 4'!$M$8</definedName>
    <definedName name="HSUMM_COPY">'Выгрузка в МинФин'!$H$19</definedName>
    <definedName name="HYEAR">'раздел 1-3'!$E$6</definedName>
    <definedName name="L1_BCLASS">'раздел 1-3'!#REF!</definedName>
    <definedName name="L1_CODE">'раздел 1-3'!#REF!</definedName>
    <definedName name="L1_KIND">'раздел 1-3'!#REF!</definedName>
    <definedName name="L1_NAME">'раздел 1-3'!#REF!</definedName>
    <definedName name="L1_SUM1">'раздел 1-3'!#REF!</definedName>
    <definedName name="L1_SUM2">'раздел 1-3'!#REF!</definedName>
    <definedName name="L2_BCLASS">'раздел 4'!#REF!</definedName>
    <definedName name="L2_CODE">'раздел 4'!#REF!</definedName>
    <definedName name="L2_FNCLS">'раздел 4'!#REF!</definedName>
    <definedName name="L2_KVR">'раздел 4'!#REF!</definedName>
    <definedName name="L2_NAME">'раздел 4'!#REF!</definedName>
    <definedName name="L2_SUM">'раздел 4'!#REF!</definedName>
    <definedName name="PERIODS">'Выгрузка в МинФин'!$D$1</definedName>
    <definedName name="T1_BOTM">'раздел 1-3'!#REF!</definedName>
    <definedName name="T1_BOTM.1">'раздел 1-3'!$36:$36</definedName>
    <definedName name="T1_BOTM.2">'раздел 1-3'!$57:$57</definedName>
    <definedName name="T1_BOTM.3">'раздел 1-3'!$84:$84</definedName>
    <definedName name="T1_BOTM.4">'раздел 1-3'!$108:$108</definedName>
    <definedName name="T1_BOTM.5">'раздел 1-3'!$127:$127</definedName>
    <definedName name="T1_BOTM.6">'раздел 1-3'!$155:$155</definedName>
    <definedName name="T1_HEAD">'раздел 1-3'!#REF!</definedName>
    <definedName name="T1_HEAD.1">'раздел 1-3'!$15:$18</definedName>
    <definedName name="T1_HEAD.2">'раздел 1-3'!$37:$40</definedName>
    <definedName name="T1_HEAD.3">'раздел 1-3'!$58:$61</definedName>
    <definedName name="T1_HEAD.4">'раздел 1-3'!$85:$88</definedName>
    <definedName name="T1_HEAD.5">'раздел 1-3'!$109:$112</definedName>
    <definedName name="T1_HEAD.6">'раздел 1-3'!$128:$131</definedName>
    <definedName name="T1_LINE">'раздел 1-3'!#REF!</definedName>
    <definedName name="T1_LINE.1">'раздел 1-3'!$19:$19</definedName>
    <definedName name="T1_LINE.10">'раздел 1-3'!$28:$28</definedName>
    <definedName name="T1_LINE.100">'раздел 1-3'!$143:$143</definedName>
    <definedName name="T1_LINE.101">'раздел 1-3'!$144:$144</definedName>
    <definedName name="T1_LINE.102">'раздел 1-3'!$145:$145</definedName>
    <definedName name="T1_LINE.103">'раздел 1-3'!$146:$146</definedName>
    <definedName name="T1_LINE.104">'раздел 1-3'!$147:$147</definedName>
    <definedName name="T1_LINE.105">'раздел 1-3'!$148:$148</definedName>
    <definedName name="T1_LINE.106">'раздел 1-3'!$149:$149</definedName>
    <definedName name="T1_LINE.107">'раздел 1-3'!$150:$150</definedName>
    <definedName name="T1_LINE.108">'раздел 1-3'!$151:$151</definedName>
    <definedName name="T1_LINE.109">'раздел 1-3'!$152:$152</definedName>
    <definedName name="T1_LINE.11">'раздел 1-3'!$29:$29</definedName>
    <definedName name="T1_LINE.110">'раздел 1-3'!$153:$153</definedName>
    <definedName name="T1_LINE.111">'раздел 1-3'!$154:$154</definedName>
    <definedName name="T1_LINE.12">'раздел 1-3'!$30:$30</definedName>
    <definedName name="T1_LINE.13">'раздел 1-3'!$31:$31</definedName>
    <definedName name="T1_LINE.14">'раздел 1-3'!$32:$32</definedName>
    <definedName name="T1_LINE.15">'раздел 1-3'!$33:$33</definedName>
    <definedName name="T1_LINE.16">'раздел 1-3'!$34:$34</definedName>
    <definedName name="T1_LINE.17">'раздел 1-3'!$35:$35</definedName>
    <definedName name="T1_LINE.18">'раздел 1-3'!$41:$41</definedName>
    <definedName name="T1_LINE.19">'раздел 1-3'!$42:$42</definedName>
    <definedName name="T1_LINE.2">'раздел 1-3'!$20:$20</definedName>
    <definedName name="T1_LINE.20">'раздел 1-3'!$43:$43</definedName>
    <definedName name="T1_LINE.21">'раздел 1-3'!$44:$44</definedName>
    <definedName name="T1_LINE.22">'раздел 1-3'!$45:$45</definedName>
    <definedName name="T1_LINE.23">'раздел 1-3'!$46:$46</definedName>
    <definedName name="T1_LINE.24">'раздел 1-3'!$47:$47</definedName>
    <definedName name="T1_LINE.25">'раздел 1-3'!$48:$48</definedName>
    <definedName name="T1_LINE.26">'раздел 1-3'!$49:$49</definedName>
    <definedName name="T1_LINE.27">'раздел 1-3'!$50:$50</definedName>
    <definedName name="T1_LINE.28">'раздел 1-3'!$51:$51</definedName>
    <definedName name="T1_LINE.29">'раздел 1-3'!$52:$52</definedName>
    <definedName name="T1_LINE.3">'раздел 1-3'!$21:$21</definedName>
    <definedName name="T1_LINE.30">'раздел 1-3'!$53:$53</definedName>
    <definedName name="T1_LINE.31">'раздел 1-3'!$54:$54</definedName>
    <definedName name="T1_LINE.32">'раздел 1-3'!$55:$55</definedName>
    <definedName name="T1_LINE.33">'раздел 1-3'!$56:$56</definedName>
    <definedName name="T1_LINE.34">'раздел 1-3'!$62:$62</definedName>
    <definedName name="T1_LINE.35">'раздел 1-3'!$63:$63</definedName>
    <definedName name="T1_LINE.36">'раздел 1-3'!$64:$64</definedName>
    <definedName name="T1_LINE.37">'раздел 1-3'!$65:$65</definedName>
    <definedName name="T1_LINE.38">'раздел 1-3'!$66:$66</definedName>
    <definedName name="T1_LINE.39">'раздел 1-3'!$67:$67</definedName>
    <definedName name="T1_LINE.4">'раздел 1-3'!$22:$22</definedName>
    <definedName name="T1_LINE.40">'раздел 1-3'!$68:$68</definedName>
    <definedName name="T1_LINE.41">'раздел 1-3'!$69:$69</definedName>
    <definedName name="T1_LINE.42">'раздел 1-3'!$70:$70</definedName>
    <definedName name="T1_LINE.43">'раздел 1-3'!$71:$71</definedName>
    <definedName name="T1_LINE.44">'раздел 1-3'!$72:$72</definedName>
    <definedName name="T1_LINE.45">'раздел 1-3'!$73:$73</definedName>
    <definedName name="T1_LINE.46">'раздел 1-3'!$74:$74</definedName>
    <definedName name="T1_LINE.47">'раздел 1-3'!$75:$75</definedName>
    <definedName name="T1_LINE.48">'раздел 1-3'!$76:$76</definedName>
    <definedName name="T1_LINE.49">'раздел 1-3'!$77:$77</definedName>
    <definedName name="T1_LINE.5">'раздел 1-3'!$23:$23</definedName>
    <definedName name="T1_LINE.50">'раздел 1-3'!$78:$78</definedName>
    <definedName name="T1_LINE.51">'раздел 1-3'!$79:$79</definedName>
    <definedName name="T1_LINE.52">'раздел 1-3'!$80:$80</definedName>
    <definedName name="T1_LINE.53">'раздел 1-3'!$81:$81</definedName>
    <definedName name="T1_LINE.54">'раздел 1-3'!$82:$82</definedName>
    <definedName name="T1_LINE.55">'раздел 1-3'!$83:$83</definedName>
    <definedName name="T1_LINE.56">'раздел 1-3'!$89:$89</definedName>
    <definedName name="T1_LINE.57">'раздел 1-3'!$90:$90</definedName>
    <definedName name="T1_LINE.58">'раздел 1-3'!$91:$91</definedName>
    <definedName name="T1_LINE.59">'раздел 1-3'!$92:$92</definedName>
    <definedName name="T1_LINE.6">'раздел 1-3'!$24:$24</definedName>
    <definedName name="T1_LINE.60">'раздел 1-3'!$93:$93</definedName>
    <definedName name="T1_LINE.61">'раздел 1-3'!$94:$94</definedName>
    <definedName name="T1_LINE.62">'раздел 1-3'!$95:$95</definedName>
    <definedName name="T1_LINE.63">'раздел 1-3'!$96:$96</definedName>
    <definedName name="T1_LINE.64">'раздел 1-3'!$97:$97</definedName>
    <definedName name="T1_LINE.65">'раздел 1-3'!$98:$98</definedName>
    <definedName name="T1_LINE.66">'раздел 1-3'!$99:$99</definedName>
    <definedName name="T1_LINE.67">'раздел 1-3'!$100:$100</definedName>
    <definedName name="T1_LINE.68">'раздел 1-3'!$101:$101</definedName>
    <definedName name="T1_LINE.69">'раздел 1-3'!$102:$102</definedName>
    <definedName name="T1_LINE.7">'раздел 1-3'!$25:$25</definedName>
    <definedName name="T1_LINE.70">'раздел 1-3'!$103:$103</definedName>
    <definedName name="T1_LINE.71">'раздел 1-3'!$104:$104</definedName>
    <definedName name="T1_LINE.72">'раздел 1-3'!$105:$105</definedName>
    <definedName name="T1_LINE.73">'раздел 1-3'!$106:$106</definedName>
    <definedName name="T1_LINE.74">'раздел 1-3'!$107:$107</definedName>
    <definedName name="T1_LINE.75">'раздел 1-3'!$113:$113</definedName>
    <definedName name="T1_LINE.76">'раздел 1-3'!$114:$114</definedName>
    <definedName name="T1_LINE.77">'раздел 1-3'!$115:$115</definedName>
    <definedName name="T1_LINE.78">'раздел 1-3'!$116:$116</definedName>
    <definedName name="T1_LINE.79">'раздел 1-3'!$117:$117</definedName>
    <definedName name="T1_LINE.8">'раздел 1-3'!$26:$26</definedName>
    <definedName name="T1_LINE.80">'раздел 1-3'!$118:$118</definedName>
    <definedName name="T1_LINE.81">'раздел 1-3'!$119:$119</definedName>
    <definedName name="T1_LINE.82">'раздел 1-3'!$120:$120</definedName>
    <definedName name="T1_LINE.83">'раздел 1-3'!$121:$121</definedName>
    <definedName name="T1_LINE.84">'раздел 1-3'!$122:$122</definedName>
    <definedName name="T1_LINE.85">'раздел 1-3'!$123:$123</definedName>
    <definedName name="T1_LINE.86">'раздел 1-3'!$124:$124</definedName>
    <definedName name="T1_LINE.87">'раздел 1-3'!$125:$125</definedName>
    <definedName name="T1_LINE.88">'раздел 1-3'!$126:$126</definedName>
    <definedName name="T1_LINE.89">'раздел 1-3'!$132:$132</definedName>
    <definedName name="T1_LINE.9">'раздел 1-3'!$27:$27</definedName>
    <definedName name="T1_LINE.90">'раздел 1-3'!$133:$133</definedName>
    <definedName name="T1_LINE.91">'раздел 1-3'!$134:$134</definedName>
    <definedName name="T1_LINE.92">'раздел 1-3'!$135:$135</definedName>
    <definedName name="T1_LINE.93">'раздел 1-3'!$136:$136</definedName>
    <definedName name="T1_LINE.94">'раздел 1-3'!$137:$137</definedName>
    <definedName name="T1_LINE.95">'раздел 1-3'!$138:$138</definedName>
    <definedName name="T1_LINE.96">'раздел 1-3'!$139:$139</definedName>
    <definedName name="T1_LINE.97">'раздел 1-3'!$140:$140</definedName>
    <definedName name="T1_LINE.98">'раздел 1-3'!$141:$141</definedName>
    <definedName name="T1_LINE.99">'раздел 1-3'!$142:$142</definedName>
    <definedName name="T1_NAME">'раздел 1-3'!#REF!</definedName>
    <definedName name="T1_STR">'раздел 1-3'!#REF!</definedName>
    <definedName name="T2_END">'раздел 4'!$M$31</definedName>
    <definedName name="T2_LINE">'раздел 4'!#REF!</definedName>
    <definedName name="T2_LINE.1">'раздел 4'!$9:$9</definedName>
    <definedName name="T2_LINE.10">'раздел 4'!$18:$18</definedName>
    <definedName name="T2_LINE.11">'раздел 4'!$19:$19</definedName>
    <definedName name="T2_LINE.12">'раздел 4'!$20:$20</definedName>
    <definedName name="T2_LINE.13">'раздел 4'!$21:$21</definedName>
    <definedName name="T2_LINE.14">'раздел 4'!$22:$22</definedName>
    <definedName name="T2_LINE.15">'раздел 4'!$23:$23</definedName>
    <definedName name="T2_LINE.16">'раздел 4'!$24:$24</definedName>
    <definedName name="T2_LINE.17">'раздел 4'!$25:$25</definedName>
    <definedName name="T2_LINE.18">'раздел 4'!$26:$26</definedName>
    <definedName name="T2_LINE.19">'раздел 4'!$27:$27</definedName>
    <definedName name="T2_LINE.2">'раздел 4'!$10:$10</definedName>
    <definedName name="T2_LINE.20">'раздел 4'!$28:$28</definedName>
    <definedName name="T2_LINE.21">'раздел 4'!$29:$29</definedName>
    <definedName name="T2_LINE.3">'раздел 4'!$11:$11</definedName>
    <definedName name="T2_LINE.4">'раздел 4'!$12:$12</definedName>
    <definedName name="T2_LINE.5">'раздел 4'!$13:$13</definedName>
    <definedName name="T2_LINE.6">'раздел 4'!$14:$14</definedName>
    <definedName name="T2_LINE.7">'раздел 4'!$15:$15</definedName>
    <definedName name="T2_LINE.8">'раздел 4'!$16:$16</definedName>
    <definedName name="T2_LINE.9">'раздел 4'!$17:$17</definedName>
    <definedName name="TextVerFile">'Выгрузка в МинФин'!$I$15</definedName>
    <definedName name="txt_fileName">'Выгрузка в МинФин'!$H$17</definedName>
    <definedName name="МФБухгалтер">'Выгрузка в МинФин'!$J$8</definedName>
    <definedName name="МФДатаПо">'Выгрузка в МинФин'!$J$5</definedName>
    <definedName name="МФИсполнитель">'Выгрузка в МинФин'!$J$9</definedName>
    <definedName name="МФИСТ">'Выгрузка в МинФин'!$J$6</definedName>
    <definedName name="МФПРД">'Выгрузка в МинФин'!$J$4</definedName>
    <definedName name="МФРуководитель">'Выгрузка в МинФин'!$J$7</definedName>
    <definedName name="МФТелефон">'Выгрузка в МинФин'!$J$10</definedName>
  </definedNames>
  <calcPr calcId="125725" fullCalcOnLoad="1"/>
</workbook>
</file>

<file path=xl/calcChain.xml><?xml version="1.0" encoding="utf-8"?>
<calcChain xmlns="http://schemas.openxmlformats.org/spreadsheetml/2006/main">
  <c r="M8" i="7"/>
  <c r="L151" i="5"/>
  <c r="J151"/>
  <c r="L146"/>
  <c r="J146"/>
  <c r="L143"/>
  <c r="J143"/>
  <c r="L140"/>
  <c r="J140"/>
  <c r="L137"/>
  <c r="J137"/>
  <c r="L134"/>
  <c r="J134"/>
  <c r="L133"/>
  <c r="J133"/>
  <c r="L132"/>
  <c r="J132"/>
  <c r="L114"/>
  <c r="J114"/>
  <c r="L113"/>
  <c r="J113"/>
  <c r="L103"/>
  <c r="J103"/>
  <c r="L102"/>
  <c r="J102"/>
  <c r="L69"/>
  <c r="J69"/>
  <c r="L64"/>
  <c r="J64"/>
  <c r="L63"/>
  <c r="J63"/>
  <c r="L62"/>
  <c r="J62"/>
  <c r="L54"/>
  <c r="J54"/>
  <c r="L48"/>
  <c r="J48"/>
  <c r="L47"/>
  <c r="J47"/>
  <c r="L42"/>
  <c r="J42"/>
  <c r="L41"/>
  <c r="J41"/>
  <c r="L28"/>
  <c r="J28"/>
  <c r="L20"/>
  <c r="J20"/>
  <c r="L19"/>
  <c r="J19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26"/>
  <c r="I125"/>
  <c r="I124"/>
  <c r="I123"/>
  <c r="I122"/>
  <c r="I121"/>
  <c r="I120"/>
  <c r="I119"/>
  <c r="I118"/>
  <c r="I117"/>
  <c r="I116"/>
  <c r="I115"/>
  <c r="I114"/>
  <c r="I113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56"/>
  <c r="I55"/>
  <c r="I54"/>
  <c r="I53"/>
  <c r="I52"/>
  <c r="I51"/>
  <c r="I50"/>
  <c r="I49"/>
  <c r="I48"/>
  <c r="I47"/>
  <c r="I46"/>
  <c r="I45"/>
  <c r="I44"/>
  <c r="I43"/>
  <c r="I42"/>
  <c r="I41"/>
  <c r="I35"/>
  <c r="I34"/>
  <c r="I33"/>
  <c r="I32"/>
  <c r="I31"/>
  <c r="I30"/>
  <c r="I29"/>
  <c r="I28"/>
  <c r="I27"/>
  <c r="I26"/>
  <c r="I25"/>
  <c r="I24"/>
  <c r="I23"/>
  <c r="I22"/>
  <c r="I21"/>
  <c r="I20"/>
  <c r="I19"/>
  <c r="I19" i="8"/>
  <c r="H19" s="1"/>
  <c r="J5"/>
  <c r="J4"/>
  <c r="H17"/>
</calcChain>
</file>

<file path=xl/sharedStrings.xml><?xml version="1.0" encoding="utf-8"?>
<sst xmlns="http://schemas.openxmlformats.org/spreadsheetml/2006/main" count="570" uniqueCount="373">
  <si>
    <t>КОДЫ</t>
  </si>
  <si>
    <t xml:space="preserve">Форма по ОКУД </t>
  </si>
  <si>
    <t xml:space="preserve">Дата </t>
  </si>
  <si>
    <t xml:space="preserve">по ОКПО </t>
  </si>
  <si>
    <t>Учреждение:</t>
  </si>
  <si>
    <t>Обособленное подразделение:</t>
  </si>
  <si>
    <t>Учредитель:</t>
  </si>
  <si>
    <t xml:space="preserve">Глава по БК </t>
  </si>
  <si>
    <t>Периодичность:</t>
  </si>
  <si>
    <t>руб.</t>
  </si>
  <si>
    <t xml:space="preserve">по ОКЕИ </t>
  </si>
  <si>
    <t>Наименование показателя</t>
  </si>
  <si>
    <t xml:space="preserve">по ОКТМО </t>
  </si>
  <si>
    <t>0503723</t>
  </si>
  <si>
    <t>ОТЧЕТ О ДВИЖЕНИИ ДЕНЕЖНЫХ СРЕДСТВ УЧРЕЖДЕНИЯ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</si>
  <si>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</si>
  <si>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</si>
  <si>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</si>
  <si>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</si>
  <si>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квартальная</t>
  </si>
  <si>
    <t>Наименование бюджета:</t>
  </si>
  <si>
    <t xml:space="preserve">Единица измерения: </t>
  </si>
  <si>
    <t>(в ред. Приказа Минфина России от 17.12.2015 № 199н)</t>
  </si>
  <si>
    <t>Форма 0503723 с. 7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</si>
  <si>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</si>
  <si>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</si>
  <si>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</si>
  <si>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</si>
  <si>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 всего,                                                                                                                                           в том числе:</t>
  </si>
  <si>
    <t>х</t>
  </si>
  <si>
    <t>Руководитель</t>
  </si>
  <si>
    <t>(подпись)</t>
  </si>
  <si>
    <t>(расшифровка подписи)</t>
  </si>
  <si>
    <t>Главный бухгалтер</t>
  </si>
  <si>
    <t>«</t>
  </si>
  <si>
    <t>»</t>
  </si>
  <si>
    <t>г.</t>
  </si>
  <si>
    <t>#%</t>
  </si>
  <si>
    <t>КОДФ=323</t>
  </si>
  <si>
    <t>ВИД=3</t>
  </si>
  <si>
    <t>#</t>
  </si>
  <si>
    <t>#@</t>
  </si>
  <si>
    <t>ТБ=01</t>
  </si>
  <si>
    <t>ПРД=&lt;c name="МФПРД"/&gt;</t>
  </si>
  <si>
    <t>месячная</t>
  </si>
  <si>
    <t>годовая</t>
  </si>
  <si>
    <t>реорганизация</t>
  </si>
  <si>
    <t>ПРД</t>
  </si>
  <si>
    <t>РДТ</t>
  </si>
  <si>
    <t>#&amp;</t>
  </si>
  <si>
    <t>&lt;set page="Выгрузка в МинФин"/&gt;</t>
  </si>
  <si>
    <t>Руководитель=&lt;c name="МФРуководитель"/&gt;</t>
  </si>
  <si>
    <t>Гл.бухгалтер=&lt;c name="МФБухгалтер"/&gt;</t>
  </si>
  <si>
    <t>Исполнитель=&lt;c name="МФИсполнитель"/&gt;</t>
  </si>
  <si>
    <t>Тел.=&lt;c name="МФТелефон"/&gt;</t>
  </si>
  <si>
    <t>#~</t>
  </si>
  <si>
    <t>ППО=«Парус Бухгалтерия»</t>
  </si>
  <si>
    <t>##</t>
  </si>
  <si>
    <t>РДТ=&lt;c name="МФДатаПо"/&gt;</t>
  </si>
  <si>
    <t>01</t>
  </si>
  <si>
    <t>C:\</t>
  </si>
  <si>
    <t>Каталог:</t>
  </si>
  <si>
    <t>Периодичность</t>
  </si>
  <si>
    <t>Регламентная дата</t>
  </si>
  <si>
    <t>ИСТ=&lt;c name="МФИСТ"/&gt;</t>
  </si>
  <si>
    <t>Глава министерства, ведомства</t>
  </si>
  <si>
    <t>ИСТ</t>
  </si>
  <si>
    <t>ФИО руководителя</t>
  </si>
  <si>
    <t>ФИО главного бухгалтера</t>
  </si>
  <si>
    <t>Гл.бухгалтер</t>
  </si>
  <si>
    <t>ФИО исполнителя</t>
  </si>
  <si>
    <t>Исполнитель</t>
  </si>
  <si>
    <t>Телефон исполнителя</t>
  </si>
  <si>
    <t>Телефон</t>
  </si>
  <si>
    <t>Текстовый файл:</t>
  </si>
  <si>
    <t>Номер версии текстового файла:</t>
  </si>
  <si>
    <t>#$</t>
  </si>
  <si>
    <t>&lt;tbl&gt;</t>
  </si>
  <si>
    <t>&lt;/tbl&gt;</t>
  </si>
  <si>
    <t xml:space="preserve">  &lt;area nameLT="G19" nameRB="L35" exclCols="2,5"/&gt;</t>
  </si>
  <si>
    <t xml:space="preserve">  &lt;area nameLT="G41" nameRB="L56" exclCols="2,5"/&gt;</t>
  </si>
  <si>
    <t>ТБ=02</t>
  </si>
  <si>
    <t xml:space="preserve">  &lt;area nameLT="G62" nameRB="L83" exclCols="2,5"/&gt;</t>
  </si>
  <si>
    <t xml:space="preserve">  &lt;area nameLT="G89" nameRB="L107" exclCols="2,5"/&gt;</t>
  </si>
  <si>
    <t xml:space="preserve">  &lt;area nameLT="G113" nameRB="L126" exclCols="2,5"/&gt;</t>
  </si>
  <si>
    <t>ТБ=03</t>
  </si>
  <si>
    <t xml:space="preserve">  &lt;area nameLT="G132" nameRB="L154" exclCols="2,5"/&gt;</t>
  </si>
  <si>
    <t>ТБ=04</t>
  </si>
  <si>
    <t xml:space="preserve">  &lt;area nameLT="H9" nameRB="T2_END"/&gt;</t>
  </si>
  <si>
    <t>900</t>
  </si>
  <si>
    <t>900|***|***|-|-|&lt;c name="HSUMM_COPY"/&gt;</t>
  </si>
  <si>
    <t>Наименование</t>
  </si>
  <si>
    <t>Обозначение</t>
  </si>
  <si>
    <t>Значение</t>
  </si>
  <si>
    <t>&lt;set page="раздел 4"  tblEmptyCell="-"/&gt;</t>
  </si>
  <si>
    <t>&lt;set page="раздел 1-3"  tblEmptyCell="0"/&gt;</t>
  </si>
  <si>
    <t>на 01</t>
  </si>
  <si>
    <t>января</t>
  </si>
  <si>
    <t>2018 г.</t>
  </si>
  <si>
    <t>МАОУ НТГО "СОШ № 3"</t>
  </si>
  <si>
    <t>Местный бюджет</t>
  </si>
  <si>
    <t>50307695</t>
  </si>
  <si>
    <t>000</t>
  </si>
  <si>
    <t>65715000</t>
  </si>
  <si>
    <t>1. ПОСТУПЛЕНИЯ</t>
  </si>
  <si>
    <t>ПОСТУПЛЕНИЯ</t>
  </si>
  <si>
    <t>010</t>
  </si>
  <si>
    <t>Поступления по текущим операциям - всего</t>
  </si>
  <si>
    <t>020</t>
  </si>
  <si>
    <t>100</t>
  </si>
  <si>
    <t>в том числе:
по доходам от собственности</t>
  </si>
  <si>
    <t>040</t>
  </si>
  <si>
    <t>120</t>
  </si>
  <si>
    <t>из них:
проценты полученные</t>
  </si>
  <si>
    <t>041</t>
  </si>
  <si>
    <t>дивиденды</t>
  </si>
  <si>
    <t>042</t>
  </si>
  <si>
    <t>по доходам от оказания платных услуг (работ)</t>
  </si>
  <si>
    <t>050</t>
  </si>
  <si>
    <t>130</t>
  </si>
  <si>
    <t>из них:
субсидии на выполнение государственного (муниципального) задания</t>
  </si>
  <si>
    <t>051</t>
  </si>
  <si>
    <t>от компенсации затрат учреждения</t>
  </si>
  <si>
    <t>052</t>
  </si>
  <si>
    <t>по суммам принудительного изъятия</t>
  </si>
  <si>
    <t>060</t>
  </si>
  <si>
    <t>140</t>
  </si>
  <si>
    <t>по безвозмездным поступлениям от бюджетов</t>
  </si>
  <si>
    <t>070</t>
  </si>
  <si>
    <t>150</t>
  </si>
  <si>
    <t>из них:
от наднациональных организаций и правительств иностранных государств</t>
  </si>
  <si>
    <t>072</t>
  </si>
  <si>
    <t>152</t>
  </si>
  <si>
    <t>от международных финансовых организаций</t>
  </si>
  <si>
    <t>073</t>
  </si>
  <si>
    <t>153</t>
  </si>
  <si>
    <t>по прочим доходам</t>
  </si>
  <si>
    <t>180</t>
  </si>
  <si>
    <t>из них:
субсидии</t>
  </si>
  <si>
    <t>121</t>
  </si>
  <si>
    <t>гранты</t>
  </si>
  <si>
    <t>122</t>
  </si>
  <si>
    <t>пожертвования</t>
  </si>
  <si>
    <t>123</t>
  </si>
  <si>
    <t>прочие безвозмездные поступления</t>
  </si>
  <si>
    <t>124</t>
  </si>
  <si>
    <t>ф. 0503723 с. 2</t>
  </si>
  <si>
    <t>Поступления от инвестиционных операций - всего</t>
  </si>
  <si>
    <t>в том числе:
от реализации нефинансовых активов</t>
  </si>
  <si>
    <t>400</t>
  </si>
  <si>
    <t>из них:
основных средств</t>
  </si>
  <si>
    <t>141</t>
  </si>
  <si>
    <t>410</t>
  </si>
  <si>
    <t>нематериальных активов</t>
  </si>
  <si>
    <t>142</t>
  </si>
  <si>
    <t>420</t>
  </si>
  <si>
    <t>непроизведенных активов</t>
  </si>
  <si>
    <t>143</t>
  </si>
  <si>
    <t>430</t>
  </si>
  <si>
    <t>материальных запасов</t>
  </si>
  <si>
    <t>144</t>
  </si>
  <si>
    <t>440</t>
  </si>
  <si>
    <t>Поступления от финансовых операций - всего</t>
  </si>
  <si>
    <t>в том числе:
с финансовыми активами</t>
  </si>
  <si>
    <t>160</t>
  </si>
  <si>
    <t>600</t>
  </si>
  <si>
    <t>из них:
от реализации ценных бумаг, кроме акций</t>
  </si>
  <si>
    <t>161</t>
  </si>
  <si>
    <t>620</t>
  </si>
  <si>
    <t>от реализации акций и иных форм участия в капитале</t>
  </si>
  <si>
    <t>162</t>
  </si>
  <si>
    <t>630</t>
  </si>
  <si>
    <t>от возврата ссуд и кредитов</t>
  </si>
  <si>
    <t>163</t>
  </si>
  <si>
    <t>640</t>
  </si>
  <si>
    <t>с иными финансовыми активами</t>
  </si>
  <si>
    <t>164</t>
  </si>
  <si>
    <t>650</t>
  </si>
  <si>
    <t>165</t>
  </si>
  <si>
    <t>от осуществления заимствований</t>
  </si>
  <si>
    <t>700</t>
  </si>
  <si>
    <t>из них:
по привлечению заимствований в рублях</t>
  </si>
  <si>
    <t>181</t>
  </si>
  <si>
    <t>710</t>
  </si>
  <si>
    <t>182</t>
  </si>
  <si>
    <t>2. ВЫБЫТИЯ</t>
  </si>
  <si>
    <t>ф. 0503723 с. 3</t>
  </si>
  <si>
    <t>ВЫБЫТИЯ</t>
  </si>
  <si>
    <t>210</t>
  </si>
  <si>
    <t>Выбытия по текущим операциям - всего</t>
  </si>
  <si>
    <t>220</t>
  </si>
  <si>
    <t>200</t>
  </si>
  <si>
    <t>в том числе:
за счет оплаты труда и начислений на выплаты по оплате труда</t>
  </si>
  <si>
    <t>230</t>
  </si>
  <si>
    <t>из них:
за счет заработной платы</t>
  </si>
  <si>
    <t>231</t>
  </si>
  <si>
    <t>211</t>
  </si>
  <si>
    <t>за счет прочих выплат</t>
  </si>
  <si>
    <t>232</t>
  </si>
  <si>
    <t>212</t>
  </si>
  <si>
    <t>за счет начислений на выплаты по оплате труда</t>
  </si>
  <si>
    <t>233</t>
  </si>
  <si>
    <t>213</t>
  </si>
  <si>
    <t>234</t>
  </si>
  <si>
    <t>за счет приобретения работ, услуг</t>
  </si>
  <si>
    <t>240</t>
  </si>
  <si>
    <t>из них:
услуг связи</t>
  </si>
  <si>
    <t>241</t>
  </si>
  <si>
    <t>221</t>
  </si>
  <si>
    <t>транспортных услуг</t>
  </si>
  <si>
    <t>242</t>
  </si>
  <si>
    <t>222</t>
  </si>
  <si>
    <t>коммунальных услуг</t>
  </si>
  <si>
    <t>243</t>
  </si>
  <si>
    <t>223</t>
  </si>
  <si>
    <t>арендной платы за пользование имуществом</t>
  </si>
  <si>
    <t>244</t>
  </si>
  <si>
    <t>224</t>
  </si>
  <si>
    <t>работ, услуг по содержанию имущества</t>
  </si>
  <si>
    <t>245</t>
  </si>
  <si>
    <t>225</t>
  </si>
  <si>
    <t>прочих работ, услуг</t>
  </si>
  <si>
    <t>246</t>
  </si>
  <si>
    <t>226</t>
  </si>
  <si>
    <t>247</t>
  </si>
  <si>
    <t>за счет обслуживания долговых обязательств</t>
  </si>
  <si>
    <t>250</t>
  </si>
  <si>
    <t>из них:
привлеченных заимствований в рублях</t>
  </si>
  <si>
    <t>251</t>
  </si>
  <si>
    <t>253</t>
  </si>
  <si>
    <t>за счет безвозмездных перечислений организациям</t>
  </si>
  <si>
    <t>260</t>
  </si>
  <si>
    <t>из них:
за счет перечислений государственным и муниципальным организациям</t>
  </si>
  <si>
    <t>261</t>
  </si>
  <si>
    <t>за счет перечислений организациям, за исключением государственных и муниципальных организаций</t>
  </si>
  <si>
    <t>262</t>
  </si>
  <si>
    <t>263</t>
  </si>
  <si>
    <t>ф. 0503723 с. 4</t>
  </si>
  <si>
    <t>за счет безвозмездных перечислений бюджетам и международным организациям</t>
  </si>
  <si>
    <t>270</t>
  </si>
  <si>
    <t>из них:
за счет перечислений наднациональным организациям и правительствам иностранных государств</t>
  </si>
  <si>
    <t>272</t>
  </si>
  <si>
    <t>252</t>
  </si>
  <si>
    <t>за счет перечислений международным организациям</t>
  </si>
  <si>
    <t>273</t>
  </si>
  <si>
    <t>за счет социального обеспечения</t>
  </si>
  <si>
    <t>280</t>
  </si>
  <si>
    <t>из них:
за счет пособий по социальной помощи населению</t>
  </si>
  <si>
    <t>282</t>
  </si>
  <si>
    <t>за счет пенсий, пособий, выплачиваемых организациями сектора государственного управления</t>
  </si>
  <si>
    <t>283</t>
  </si>
  <si>
    <t>за счет операций с активами</t>
  </si>
  <si>
    <t>290</t>
  </si>
  <si>
    <t>из них:
за счет чрезвычайных расходов по операциям с активами</t>
  </si>
  <si>
    <t>291</t>
  </si>
  <si>
    <t>300</t>
  </si>
  <si>
    <t>из них:
за счет уплаты налогов и сборов</t>
  </si>
  <si>
    <t>301</t>
  </si>
  <si>
    <t>302</t>
  </si>
  <si>
    <t>303</t>
  </si>
  <si>
    <t>304</t>
  </si>
  <si>
    <t>Выбытия по инвестиционным операциям - всего</t>
  </si>
  <si>
    <t>310</t>
  </si>
  <si>
    <t>в том числе:
на приобретение нефинансовых активов</t>
  </si>
  <si>
    <t>320</t>
  </si>
  <si>
    <t>в том числе:
основных средств</t>
  </si>
  <si>
    <t>321</t>
  </si>
  <si>
    <t>322</t>
  </si>
  <si>
    <t>323</t>
  </si>
  <si>
    <t>330</t>
  </si>
  <si>
    <t>324</t>
  </si>
  <si>
    <t>340</t>
  </si>
  <si>
    <t>ф. 0503723 с. 5</t>
  </si>
  <si>
    <t>Выбытия по финансовым операциям - всего</t>
  </si>
  <si>
    <t>500</t>
  </si>
  <si>
    <t>из них:
по приобретению ценных бумаг, кроме акций и иных форм участия в капитале</t>
  </si>
  <si>
    <t>341</t>
  </si>
  <si>
    <t>520</t>
  </si>
  <si>
    <t>по приобретению акций и иных форм участия в капитале</t>
  </si>
  <si>
    <t>342</t>
  </si>
  <si>
    <t>530</t>
  </si>
  <si>
    <t>по предоставлению заимствований</t>
  </si>
  <si>
    <t>343</t>
  </si>
  <si>
    <t>540</t>
  </si>
  <si>
    <t>344</t>
  </si>
  <si>
    <t>550</t>
  </si>
  <si>
    <t>345</t>
  </si>
  <si>
    <t>на погашение государственного (муниципального) долга</t>
  </si>
  <si>
    <t>350</t>
  </si>
  <si>
    <t>800</t>
  </si>
  <si>
    <t>из них:
на погашение заимствований в рублях</t>
  </si>
  <si>
    <t>351</t>
  </si>
  <si>
    <t>810</t>
  </si>
  <si>
    <t>352</t>
  </si>
  <si>
    <t>Иные выбытия - всего</t>
  </si>
  <si>
    <t>360</t>
  </si>
  <si>
    <t xml:space="preserve">из них:
</t>
  </si>
  <si>
    <t>361</t>
  </si>
  <si>
    <t>362</t>
  </si>
  <si>
    <t>363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</si>
  <si>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</si>
  <si>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</si>
  <si>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</si>
  <si>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к поступлениям и выбытиям</t>
  </si>
  <si>
    <t>в том числе:
по возрату дебиторской задолженности прошлых лет</t>
  </si>
  <si>
    <t>421</t>
  </si>
  <si>
    <t>510</t>
  </si>
  <si>
    <t>по возврату остатков субсидий прошлых лет</t>
  </si>
  <si>
    <t>422</t>
  </si>
  <si>
    <t>610</t>
  </si>
  <si>
    <t>по операциям с денежными обеспечениями</t>
  </si>
  <si>
    <t>в том числе:
возврат средств, перечисленных в виде денежных обеспечений</t>
  </si>
  <si>
    <t>431</t>
  </si>
  <si>
    <t>перечисление денежных обеспечений</t>
  </si>
  <si>
    <t>432</t>
  </si>
  <si>
    <t>со средствами во временном рапоряжении</t>
  </si>
  <si>
    <t>в том числе:
поступление денежных средств во временное распоряжение</t>
  </si>
  <si>
    <t>441</t>
  </si>
  <si>
    <t>выбытие денежных средств во временном распоряжении</t>
  </si>
  <si>
    <t>442</t>
  </si>
  <si>
    <t>по расчетам с филиалами и обособленными структурными подразделениями</t>
  </si>
  <si>
    <t>450</t>
  </si>
  <si>
    <t>в том числе:
увеличение расчетов</t>
  </si>
  <si>
    <t>451</t>
  </si>
  <si>
    <t>уменьшение расчетов</t>
  </si>
  <si>
    <t>452</t>
  </si>
  <si>
    <t>Изменение остатков средств при управлении остатками - всего</t>
  </si>
  <si>
    <t>460</t>
  </si>
  <si>
    <t>в том числе:
поступление денежных средств на депозитные счета</t>
  </si>
  <si>
    <t>461</t>
  </si>
  <si>
    <t>выбытие денежных средств с депозитных счетов</t>
  </si>
  <si>
    <t>462</t>
  </si>
  <si>
    <t>поступление денежных средств при управлении остатками</t>
  </si>
  <si>
    <t>463</t>
  </si>
  <si>
    <t>выбытие денежных средств при управлении остатками</t>
  </si>
  <si>
    <t>464</t>
  </si>
  <si>
    <t>Изменение остатков средств - всего</t>
  </si>
  <si>
    <t>в том числе:
за счет увеличения денежных средств</t>
  </si>
  <si>
    <t>501</t>
  </si>
  <si>
    <t>за счет уменьшения денежных средств</t>
  </si>
  <si>
    <t>502</t>
  </si>
  <si>
    <t>за счет курсовой разницы</t>
  </si>
  <si>
    <t>503</t>
  </si>
  <si>
    <t>171</t>
  </si>
  <si>
    <t>Майборода Ю.Н.</t>
  </si>
  <si>
    <t>Дунаева Л.М.</t>
  </si>
  <si>
    <t>23</t>
  </si>
  <si>
    <t>18</t>
  </si>
  <si>
    <t>Заработная плата / 111</t>
  </si>
  <si>
    <t>111</t>
  </si>
  <si>
    <t>0702</t>
  </si>
  <si>
    <t>0707</t>
  </si>
  <si>
    <t>Прочие выплаты / 112</t>
  </si>
  <si>
    <t>112</t>
  </si>
  <si>
    <t>Начисления на оплату труда / 119</t>
  </si>
  <si>
    <t>119</t>
  </si>
  <si>
    <t>Услуги связи / 244</t>
  </si>
  <si>
    <t>Комунальные услуги / 244</t>
  </si>
  <si>
    <t>Услуги по содержанию имущества / 244</t>
  </si>
  <si>
    <t>Прочие услуги / 244</t>
  </si>
  <si>
    <t>Пособия по социальной помощи населению / 321</t>
  </si>
  <si>
    <t>Пособия по социальной помощи населению / 323</t>
  </si>
  <si>
    <t>Прочие расходы / 244</t>
  </si>
  <si>
    <t>Прочие расходы / 831</t>
  </si>
  <si>
    <t>831</t>
  </si>
  <si>
    <t>Прочие расходы / 851</t>
  </si>
  <si>
    <t>851</t>
  </si>
  <si>
    <t>Прочие расходы / 852</t>
  </si>
  <si>
    <t>852</t>
  </si>
  <si>
    <t>Прочие расходы / 853</t>
  </si>
  <si>
    <t>853</t>
  </si>
  <si>
    <t>Увеличение стоимости основных средств / 244</t>
  </si>
  <si>
    <t>Увеличение стоимости материальных запасов / 244</t>
  </si>
</sst>
</file>

<file path=xl/styles.xml><?xml version="1.0" encoding="utf-8"?>
<styleSheet xmlns="http://schemas.openxmlformats.org/spreadsheetml/2006/main">
  <numFmts count="1">
    <numFmt numFmtId="181" formatCode="#,##0.00;\-#,##0.00;;@"/>
  </numFmts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 Cyr"/>
      <family val="2"/>
      <charset val="204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7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9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9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81">
    <xf numFmtId="0" fontId="0" fillId="0" borderId="0" xfId="0"/>
    <xf numFmtId="0" fontId="7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/>
    <xf numFmtId="0" fontId="6" fillId="2" borderId="0" xfId="0" applyFont="1" applyFill="1" applyAlignment="1">
      <alignment horizontal="center"/>
    </xf>
    <xf numFmtId="49" fontId="5" fillId="2" borderId="0" xfId="0" applyNumberFormat="1" applyFont="1" applyFill="1"/>
    <xf numFmtId="0" fontId="3" fillId="2" borderId="0" xfId="0" applyNumberFormat="1" applyFont="1" applyFill="1" applyBorder="1" applyAlignment="1"/>
    <xf numFmtId="0" fontId="3" fillId="2" borderId="2" xfId="0" applyNumberFormat="1" applyFont="1" applyFill="1" applyBorder="1" applyAlignment="1"/>
    <xf numFmtId="0" fontId="7" fillId="2" borderId="3" xfId="0" applyNumberFormat="1" applyFont="1" applyFill="1" applyBorder="1" applyAlignment="1">
      <alignment horizontal="center"/>
    </xf>
    <xf numFmtId="0" fontId="3" fillId="2" borderId="0" xfId="0" applyNumberFormat="1" applyFont="1" applyFill="1" applyAlignment="1">
      <alignment horizontal="left"/>
    </xf>
    <xf numFmtId="0" fontId="7" fillId="2" borderId="0" xfId="0" applyNumberFormat="1" applyFont="1" applyFill="1" applyBorder="1" applyAlignment="1">
      <alignment horizontal="right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2" borderId="5" xfId="0" applyNumberFormat="1" applyFont="1" applyFill="1" applyBorder="1" applyAlignment="1">
      <alignment horizontal="center"/>
    </xf>
    <xf numFmtId="0" fontId="7" fillId="2" borderId="0" xfId="0" applyNumberFormat="1" applyFont="1" applyFill="1" applyAlignment="1">
      <alignment horizontal="right"/>
    </xf>
    <xf numFmtId="0" fontId="7" fillId="2" borderId="0" xfId="0" applyNumberFormat="1" applyFont="1" applyFill="1"/>
    <xf numFmtId="0" fontId="7" fillId="2" borderId="0" xfId="0" applyNumberFormat="1" applyFont="1" applyFill="1" applyBorder="1" applyAlignment="1">
      <alignment horizontal="right"/>
    </xf>
    <xf numFmtId="0" fontId="7" fillId="2" borderId="0" xfId="0" applyNumberFormat="1" applyFont="1" applyFill="1" applyAlignment="1"/>
    <xf numFmtId="0" fontId="7" fillId="2" borderId="0" xfId="0" applyNumberFormat="1" applyFont="1" applyFill="1" applyAlignment="1">
      <alignment horizontal="center" vertical="center"/>
    </xf>
    <xf numFmtId="0" fontId="7" fillId="2" borderId="6" xfId="0" applyNumberFormat="1" applyFont="1" applyFill="1" applyBorder="1" applyAlignment="1">
      <alignment horizontal="center"/>
    </xf>
    <xf numFmtId="0" fontId="8" fillId="2" borderId="0" xfId="0" applyNumberFormat="1" applyFont="1" applyFill="1" applyBorder="1"/>
    <xf numFmtId="0" fontId="8" fillId="2" borderId="0" xfId="0" applyNumberFormat="1" applyFont="1" applyFill="1" applyBorder="1" applyAlignment="1">
      <alignment horizontal="center" vertical="top" wrapText="1"/>
    </xf>
    <xf numFmtId="0" fontId="8" fillId="2" borderId="0" xfId="0" applyNumberFormat="1" applyFont="1" applyFill="1" applyBorder="1" applyAlignment="1">
      <alignment horizontal="right" wrapText="1"/>
    </xf>
    <xf numFmtId="0" fontId="8" fillId="2" borderId="0" xfId="0" applyNumberFormat="1" applyFont="1" applyFill="1" applyBorder="1" applyAlignment="1">
      <alignment horizont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7" fillId="0" borderId="8" xfId="0" applyNumberFormat="1" applyFont="1" applyFill="1" applyBorder="1" applyAlignment="1">
      <alignment horizontal="center"/>
    </xf>
    <xf numFmtId="0" fontId="7" fillId="2" borderId="0" xfId="0" applyNumberFormat="1" applyFont="1" applyFill="1" applyAlignment="1">
      <alignment wrapText="1"/>
    </xf>
    <xf numFmtId="0" fontId="7" fillId="2" borderId="0" xfId="0" applyNumberFormat="1" applyFont="1" applyFill="1" applyAlignment="1">
      <alignment horizontal="left"/>
    </xf>
    <xf numFmtId="0" fontId="7" fillId="2" borderId="0" xfId="0" applyFont="1" applyFill="1"/>
    <xf numFmtId="49" fontId="7" fillId="2" borderId="5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49" fontId="1" fillId="2" borderId="0" xfId="0" applyNumberFormat="1" applyFont="1" applyFill="1" applyAlignment="1">
      <alignment horizontal="right"/>
    </xf>
    <xf numFmtId="49" fontId="1" fillId="2" borderId="9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left"/>
    </xf>
    <xf numFmtId="0" fontId="7" fillId="2" borderId="10" xfId="0" applyNumberFormat="1" applyFont="1" applyFill="1" applyBorder="1" applyAlignment="1">
      <alignment horizontal="center"/>
    </xf>
    <xf numFmtId="0" fontId="7" fillId="2" borderId="9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wrapText="1"/>
    </xf>
    <xf numFmtId="0" fontId="0" fillId="0" borderId="14" xfId="0" applyBorder="1"/>
    <xf numFmtId="49" fontId="7" fillId="0" borderId="15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 vertical="center" wrapText="1"/>
    </xf>
    <xf numFmtId="0" fontId="5" fillId="2" borderId="0" xfId="1" applyFont="1" applyFill="1"/>
    <xf numFmtId="49" fontId="5" fillId="2" borderId="0" xfId="1" applyNumberFormat="1" applyFont="1" applyFill="1"/>
    <xf numFmtId="0" fontId="11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13" fillId="0" borderId="0" xfId="1" applyFont="1"/>
    <xf numFmtId="0" fontId="9" fillId="0" borderId="0" xfId="1"/>
    <xf numFmtId="0" fontId="5" fillId="0" borderId="0" xfId="1" applyFont="1"/>
    <xf numFmtId="0" fontId="8" fillId="0" borderId="0" xfId="1" applyFont="1" applyAlignment="1">
      <alignment wrapText="1"/>
    </xf>
    <xf numFmtId="0" fontId="8" fillId="0" borderId="16" xfId="1" applyFont="1" applyBorder="1" applyAlignment="1">
      <alignment wrapText="1"/>
    </xf>
    <xf numFmtId="0" fontId="7" fillId="0" borderId="0" xfId="1" applyFont="1" applyAlignment="1">
      <alignment wrapText="1"/>
    </xf>
    <xf numFmtId="0" fontId="7" fillId="0" borderId="0" xfId="1" applyFont="1" applyBorder="1" applyAlignment="1">
      <alignment horizontal="center" wrapText="1"/>
    </xf>
    <xf numFmtId="0" fontId="7" fillId="0" borderId="0" xfId="1" applyFont="1" applyAlignment="1">
      <alignment horizontal="left" wrapText="1"/>
    </xf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wrapText="1"/>
    </xf>
    <xf numFmtId="0" fontId="5" fillId="0" borderId="0" xfId="1" applyFont="1" applyFill="1" applyBorder="1"/>
    <xf numFmtId="0" fontId="5" fillId="0" borderId="0" xfId="1" applyFont="1" applyFill="1"/>
    <xf numFmtId="0" fontId="7" fillId="0" borderId="14" xfId="1" applyFont="1" applyFill="1" applyBorder="1" applyAlignment="1">
      <alignment horizontal="center"/>
    </xf>
    <xf numFmtId="0" fontId="5" fillId="0" borderId="14" xfId="1" applyFont="1" applyFill="1" applyBorder="1"/>
    <xf numFmtId="0" fontId="7" fillId="2" borderId="12" xfId="1" applyFont="1" applyFill="1" applyBorder="1" applyAlignment="1">
      <alignment horizontal="center"/>
    </xf>
    <xf numFmtId="0" fontId="7" fillId="0" borderId="12" xfId="1" applyFont="1" applyFill="1" applyBorder="1" applyAlignment="1">
      <alignment horizontal="center"/>
    </xf>
    <xf numFmtId="0" fontId="7" fillId="2" borderId="9" xfId="1" applyFont="1" applyFill="1" applyBorder="1" applyAlignment="1">
      <alignment horizontal="center"/>
    </xf>
    <xf numFmtId="0" fontId="7" fillId="0" borderId="0" xfId="1" applyFont="1" applyAlignment="1">
      <alignment horizontal="right" wrapText="1"/>
    </xf>
    <xf numFmtId="0" fontId="9" fillId="0" borderId="17" xfId="1" applyBorder="1"/>
    <xf numFmtId="0" fontId="9" fillId="0" borderId="0" xfId="1" applyBorder="1"/>
    <xf numFmtId="0" fontId="8" fillId="0" borderId="0" xfId="1" applyFont="1" applyAlignment="1">
      <alignment horizontal="left"/>
    </xf>
    <xf numFmtId="49" fontId="7" fillId="0" borderId="0" xfId="1" applyNumberFormat="1" applyFont="1" applyAlignment="1">
      <alignment horizontal="center"/>
    </xf>
    <xf numFmtId="49" fontId="7" fillId="0" borderId="8" xfId="1" applyNumberFormat="1" applyFont="1" applyFill="1" applyBorder="1" applyAlignment="1">
      <alignment horizontal="center"/>
    </xf>
    <xf numFmtId="49" fontId="7" fillId="0" borderId="15" xfId="1" applyNumberFormat="1" applyFont="1" applyFill="1" applyBorder="1" applyAlignment="1">
      <alignment horizontal="center"/>
    </xf>
    <xf numFmtId="0" fontId="0" fillId="4" borderId="0" xfId="0" applyFill="1"/>
    <xf numFmtId="0" fontId="0" fillId="0" borderId="0" xfId="0" applyAlignment="1"/>
    <xf numFmtId="0" fontId="0" fillId="0" borderId="0" xfId="0" applyFill="1" applyAlignment="1">
      <alignment vertical="top"/>
    </xf>
    <xf numFmtId="0" fontId="15" fillId="0" borderId="0" xfId="0" applyFont="1" applyFill="1" applyAlignment="1">
      <alignment vertical="top"/>
    </xf>
    <xf numFmtId="0" fontId="15" fillId="0" borderId="0" xfId="0" applyFont="1" applyAlignment="1">
      <alignment horizontal="justify" vertical="top"/>
    </xf>
    <xf numFmtId="0" fontId="15" fillId="0" borderId="0" xfId="0" applyFont="1" applyFill="1" applyAlignment="1">
      <alignment horizontal="justify" vertical="top"/>
    </xf>
    <xf numFmtId="0" fontId="1" fillId="0" borderId="15" xfId="0" applyFont="1" applyBorder="1" applyAlignment="1">
      <alignment horizontal="left" wrapText="1"/>
    </xf>
    <xf numFmtId="0" fontId="1" fillId="0" borderId="15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7" fillId="2" borderId="18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7" fillId="0" borderId="19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9" fontId="7" fillId="3" borderId="20" xfId="0" applyNumberFormat="1" applyFont="1" applyFill="1" applyBorder="1" applyAlignment="1">
      <alignment horizontal="center"/>
    </xf>
    <xf numFmtId="49" fontId="7" fillId="2" borderId="8" xfId="1" applyNumberFormat="1" applyFont="1" applyFill="1" applyBorder="1" applyAlignment="1">
      <alignment horizontal="center"/>
    </xf>
    <xf numFmtId="49" fontId="7" fillId="2" borderId="21" xfId="1" applyNumberFormat="1" applyFont="1" applyFill="1" applyBorder="1" applyAlignment="1">
      <alignment horizontal="center"/>
    </xf>
    <xf numFmtId="49" fontId="7" fillId="2" borderId="15" xfId="1" applyNumberFormat="1" applyFont="1" applyFill="1" applyBorder="1" applyAlignment="1">
      <alignment horizontal="center"/>
    </xf>
    <xf numFmtId="49" fontId="7" fillId="0" borderId="20" xfId="1" applyNumberFormat="1" applyFont="1" applyFill="1" applyBorder="1" applyAlignment="1">
      <alignment horizontal="center"/>
    </xf>
    <xf numFmtId="2" fontId="5" fillId="2" borderId="0" xfId="1" applyNumberFormat="1" applyFont="1" applyFill="1"/>
    <xf numFmtId="0" fontId="0" fillId="0" borderId="20" xfId="0" applyBorder="1" applyAlignment="1">
      <alignment horizontal="left"/>
    </xf>
    <xf numFmtId="0" fontId="14" fillId="5" borderId="15" xfId="0" applyFont="1" applyFill="1" applyBorder="1"/>
    <xf numFmtId="0" fontId="0" fillId="6" borderId="22" xfId="0" applyFill="1" applyBorder="1"/>
    <xf numFmtId="0" fontId="0" fillId="6" borderId="14" xfId="0" applyFill="1" applyBorder="1"/>
    <xf numFmtId="0" fontId="0" fillId="6" borderId="23" xfId="0" applyFill="1" applyBorder="1"/>
    <xf numFmtId="0" fontId="0" fillId="6" borderId="24" xfId="0" applyFill="1" applyBorder="1"/>
    <xf numFmtId="0" fontId="0" fillId="6" borderId="0" xfId="0" applyFill="1" applyBorder="1"/>
    <xf numFmtId="0" fontId="0" fillId="6" borderId="25" xfId="0" applyFill="1" applyBorder="1"/>
    <xf numFmtId="0" fontId="0" fillId="6" borderId="26" xfId="0" applyFill="1" applyBorder="1"/>
    <xf numFmtId="0" fontId="0" fillId="6" borderId="27" xfId="0" applyFill="1" applyBorder="1"/>
    <xf numFmtId="0" fontId="0" fillId="6" borderId="28" xfId="0" applyFill="1" applyBorder="1"/>
    <xf numFmtId="0" fontId="14" fillId="6" borderId="15" xfId="0" applyFont="1" applyFill="1" applyBorder="1" applyAlignment="1">
      <alignment horizontal="center"/>
    </xf>
    <xf numFmtId="0" fontId="0" fillId="6" borderId="0" xfId="0" applyFill="1" applyBorder="1" applyAlignment="1">
      <alignment horizontal="left"/>
    </xf>
    <xf numFmtId="0" fontId="0" fillId="6" borderId="0" xfId="0" applyNumberFormat="1" applyFill="1" applyBorder="1"/>
    <xf numFmtId="181" fontId="7" fillId="0" borderId="29" xfId="0" applyNumberFormat="1" applyFont="1" applyFill="1" applyBorder="1" applyAlignment="1">
      <alignment horizontal="right"/>
    </xf>
    <xf numFmtId="181" fontId="7" fillId="0" borderId="30" xfId="1" applyNumberFormat="1" applyFont="1" applyFill="1" applyBorder="1" applyAlignment="1">
      <alignment horizontal="right"/>
    </xf>
    <xf numFmtId="181" fontId="7" fillId="0" borderId="29" xfId="1" applyNumberFormat="1" applyFont="1" applyFill="1" applyBorder="1" applyAlignment="1">
      <alignment horizontal="right"/>
    </xf>
    <xf numFmtId="0" fontId="7" fillId="2" borderId="1" xfId="1" applyFont="1" applyFill="1" applyBorder="1" applyAlignment="1">
      <alignment horizontal="center"/>
    </xf>
    <xf numFmtId="0" fontId="7" fillId="2" borderId="0" xfId="0" applyFont="1" applyFill="1" applyAlignment="1">
      <alignment horizontal="right"/>
    </xf>
    <xf numFmtId="0" fontId="7" fillId="2" borderId="7" xfId="0" applyNumberFormat="1" applyFont="1" applyFill="1" applyBorder="1" applyAlignment="1">
      <alignment horizontal="center"/>
    </xf>
    <xf numFmtId="0" fontId="7" fillId="2" borderId="21" xfId="0" applyNumberFormat="1" applyFont="1" applyFill="1" applyBorder="1" applyAlignment="1">
      <alignment horizontal="center"/>
    </xf>
    <xf numFmtId="0" fontId="7" fillId="2" borderId="32" xfId="0" applyNumberFormat="1" applyFont="1" applyFill="1" applyBorder="1" applyAlignment="1">
      <alignment horizontal="center" vertical="center"/>
    </xf>
    <xf numFmtId="0" fontId="7" fillId="2" borderId="33" xfId="0" applyNumberFormat="1" applyFont="1" applyFill="1" applyBorder="1" applyAlignment="1">
      <alignment horizontal="center" vertical="center"/>
    </xf>
    <xf numFmtId="0" fontId="7" fillId="2" borderId="34" xfId="0" applyNumberFormat="1" applyFont="1" applyFill="1" applyBorder="1" applyAlignment="1">
      <alignment horizontal="center" vertical="center" wrapText="1"/>
    </xf>
    <xf numFmtId="0" fontId="7" fillId="2" borderId="33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/>
    </xf>
    <xf numFmtId="0" fontId="7" fillId="2" borderId="35" xfId="0" applyNumberFormat="1" applyFont="1" applyFill="1" applyBorder="1" applyAlignment="1">
      <alignment horizontal="center"/>
    </xf>
    <xf numFmtId="181" fontId="7" fillId="0" borderId="20" xfId="0" applyNumberFormat="1" applyFont="1" applyFill="1" applyBorder="1" applyAlignment="1">
      <alignment horizontal="right"/>
    </xf>
    <xf numFmtId="181" fontId="7" fillId="0" borderId="21" xfId="0" applyNumberFormat="1" applyFont="1" applyFill="1" applyBorder="1" applyAlignment="1">
      <alignment horizontal="right"/>
    </xf>
    <xf numFmtId="49" fontId="7" fillId="2" borderId="7" xfId="0" applyNumberFormat="1" applyFont="1" applyFill="1" applyBorder="1" applyAlignment="1">
      <alignment horizontal="left" wrapText="1"/>
    </xf>
    <xf numFmtId="0" fontId="3" fillId="2" borderId="31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center"/>
    </xf>
    <xf numFmtId="0" fontId="16" fillId="2" borderId="0" xfId="0" applyFont="1" applyFill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center"/>
    </xf>
    <xf numFmtId="49" fontId="8" fillId="0" borderId="36" xfId="1" applyNumberFormat="1" applyFont="1" applyBorder="1" applyAlignment="1">
      <alignment horizontal="center"/>
    </xf>
    <xf numFmtId="49" fontId="8" fillId="0" borderId="31" xfId="1" applyNumberFormat="1" applyFont="1" applyBorder="1" applyAlignment="1">
      <alignment horizontal="center"/>
    </xf>
    <xf numFmtId="0" fontId="7" fillId="0" borderId="0" xfId="1" applyFont="1" applyBorder="1" applyAlignment="1">
      <alignment horizontal="center" wrapText="1"/>
    </xf>
    <xf numFmtId="0" fontId="7" fillId="0" borderId="20" xfId="1" applyFont="1" applyFill="1" applyBorder="1" applyAlignment="1">
      <alignment horizontal="center" vertical="center" wrapText="1"/>
    </xf>
    <xf numFmtId="0" fontId="9" fillId="0" borderId="21" xfId="1" applyFill="1" applyBorder="1" applyAlignment="1">
      <alignment horizontal="center" vertical="center" wrapText="1"/>
    </xf>
    <xf numFmtId="49" fontId="7" fillId="0" borderId="7" xfId="1" applyNumberFormat="1" applyFont="1" applyFill="1" applyBorder="1" applyAlignment="1">
      <alignment horizontal="left" wrapText="1"/>
    </xf>
    <xf numFmtId="49" fontId="7" fillId="0" borderId="30" xfId="1" applyNumberFormat="1" applyFont="1" applyFill="1" applyBorder="1" applyAlignment="1">
      <alignment horizontal="left" wrapText="1"/>
    </xf>
    <xf numFmtId="0" fontId="12" fillId="2" borderId="7" xfId="1" applyFont="1" applyFill="1" applyBorder="1" applyAlignment="1">
      <alignment horizontal="left" wrapText="1"/>
    </xf>
    <xf numFmtId="0" fontId="12" fillId="2" borderId="30" xfId="1" applyFont="1" applyFill="1" applyBorder="1" applyAlignment="1">
      <alignment horizontal="left" wrapText="1"/>
    </xf>
    <xf numFmtId="0" fontId="7" fillId="2" borderId="17" xfId="1" applyFont="1" applyFill="1" applyBorder="1" applyAlignment="1">
      <alignment horizontal="center" vertical="center"/>
    </xf>
    <xf numFmtId="0" fontId="7" fillId="2" borderId="40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/>
    </xf>
    <xf numFmtId="0" fontId="7" fillId="2" borderId="21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9" fillId="0" borderId="37" xfId="1" applyBorder="1" applyAlignment="1">
      <alignment horizontal="center" vertical="center" wrapText="1"/>
    </xf>
    <xf numFmtId="0" fontId="7" fillId="2" borderId="38" xfId="1" applyFont="1" applyFill="1" applyBorder="1" applyAlignment="1">
      <alignment horizontal="center" vertical="center" wrapText="1"/>
    </xf>
    <xf numFmtId="0" fontId="9" fillId="0" borderId="39" xfId="1" applyBorder="1" applyAlignment="1">
      <alignment horizontal="center" vertical="center" wrapText="1"/>
    </xf>
    <xf numFmtId="49" fontId="14" fillId="5" borderId="15" xfId="0" applyNumberFormat="1" applyFont="1" applyFill="1" applyBorder="1" applyAlignment="1">
      <alignment horizontal="right"/>
    </xf>
    <xf numFmtId="49" fontId="14" fillId="5" borderId="20" xfId="0" applyNumberFormat="1" applyFont="1" applyFill="1" applyBorder="1" applyAlignment="1">
      <alignment horizontal="left"/>
    </xf>
    <xf numFmtId="49" fontId="14" fillId="5" borderId="7" xfId="0" applyNumberFormat="1" applyFont="1" applyFill="1" applyBorder="1" applyAlignment="1">
      <alignment horizontal="left"/>
    </xf>
    <xf numFmtId="49" fontId="14" fillId="5" borderId="21" xfId="0" applyNumberFormat="1" applyFont="1" applyFill="1" applyBorder="1" applyAlignment="1">
      <alignment horizontal="left"/>
    </xf>
    <xf numFmtId="49" fontId="14" fillId="5" borderId="20" xfId="0" applyNumberFormat="1" applyFont="1" applyFill="1" applyBorder="1" applyAlignment="1">
      <alignment horizontal="right"/>
    </xf>
    <xf numFmtId="49" fontId="14" fillId="5" borderId="21" xfId="0" applyNumberFormat="1" applyFont="1" applyFill="1" applyBorder="1" applyAlignment="1">
      <alignment horizontal="right"/>
    </xf>
    <xf numFmtId="0" fontId="1" fillId="0" borderId="20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0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0" fillId="6" borderId="0" xfId="0" applyFill="1" applyBorder="1" applyAlignment="1">
      <alignment horizontal="left"/>
    </xf>
    <xf numFmtId="0" fontId="14" fillId="6" borderId="15" xfId="0" applyFont="1" applyFill="1" applyBorder="1" applyAlignment="1">
      <alignment horizontal="center"/>
    </xf>
    <xf numFmtId="14" fontId="14" fillId="5" borderId="15" xfId="0" applyNumberFormat="1" applyFont="1" applyFill="1" applyBorder="1" applyAlignment="1">
      <alignment horizontal="right"/>
    </xf>
    <xf numFmtId="0" fontId="0" fillId="0" borderId="15" xfId="0" applyBorder="1" applyAlignment="1">
      <alignment horizontal="left"/>
    </xf>
    <xf numFmtId="0" fontId="14" fillId="6" borderId="20" xfId="0" applyFont="1" applyFill="1" applyBorder="1" applyAlignment="1">
      <alignment horizontal="center"/>
    </xf>
    <xf numFmtId="0" fontId="14" fillId="6" borderId="21" xfId="0" applyFont="1" applyFill="1" applyBorder="1" applyAlignment="1">
      <alignment horizontal="center"/>
    </xf>
    <xf numFmtId="14" fontId="7" fillId="2" borderId="5" xfId="0" applyNumberFormat="1" applyFont="1" applyFill="1" applyBorder="1" applyAlignment="1">
      <alignment horizontal="center"/>
    </xf>
    <xf numFmtId="49" fontId="17" fillId="0" borderId="7" xfId="0" applyNumberFormat="1" applyFont="1" applyFill="1" applyBorder="1" applyAlignment="1">
      <alignment horizontal="center" wrapText="1"/>
    </xf>
    <xf numFmtId="49" fontId="17" fillId="0" borderId="21" xfId="0" applyNumberFormat="1" applyFont="1" applyFill="1" applyBorder="1" applyAlignment="1">
      <alignment horizontal="center" wrapText="1"/>
    </xf>
    <xf numFmtId="49" fontId="18" fillId="0" borderId="7" xfId="0" applyNumberFormat="1" applyFont="1" applyFill="1" applyBorder="1" applyAlignment="1">
      <alignment horizontal="left" wrapText="1"/>
    </xf>
    <xf numFmtId="49" fontId="18" fillId="0" borderId="21" xfId="0" applyNumberFormat="1" applyFont="1" applyFill="1" applyBorder="1" applyAlignment="1">
      <alignment horizontal="left" wrapText="1"/>
    </xf>
    <xf numFmtId="49" fontId="2" fillId="0" borderId="7" xfId="0" applyNumberFormat="1" applyFont="1" applyFill="1" applyBorder="1" applyAlignment="1">
      <alignment horizontal="left" wrapText="1" indent="1"/>
    </xf>
    <xf numFmtId="49" fontId="2" fillId="0" borderId="21" xfId="0" applyNumberFormat="1" applyFont="1" applyFill="1" applyBorder="1" applyAlignment="1">
      <alignment horizontal="left" wrapText="1" indent="1"/>
    </xf>
    <xf numFmtId="49" fontId="19" fillId="0" borderId="7" xfId="0" applyNumberFormat="1" applyFont="1" applyFill="1" applyBorder="1" applyAlignment="1">
      <alignment horizontal="left" wrapText="1" indent="2"/>
    </xf>
    <xf numFmtId="49" fontId="19" fillId="0" borderId="21" xfId="0" applyNumberFormat="1" applyFont="1" applyFill="1" applyBorder="1" applyAlignment="1">
      <alignment horizontal="left" wrapText="1" indent="2"/>
    </xf>
  </cellXfs>
  <cellStyles count="2">
    <cellStyle name="Обычный" xfId="0" builtinId="0"/>
    <cellStyle name="Обычный_ф. 0503723 (33н ред.199н)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L155"/>
  <sheetViews>
    <sheetView showGridLines="0" tabSelected="1" workbookViewId="0"/>
  </sheetViews>
  <sheetFormatPr defaultRowHeight="12.75"/>
  <cols>
    <col min="1" max="1" width="24.42578125" customWidth="1"/>
    <col min="2" max="3" width="9.7109375" customWidth="1"/>
    <col min="4" max="4" width="12.5703125" customWidth="1"/>
    <col min="5" max="5" width="21.42578125" customWidth="1"/>
    <col min="6" max="6" width="5" style="95" hidden="1" customWidth="1"/>
    <col min="7" max="8" width="7.7109375" customWidth="1"/>
    <col min="9" max="9" width="7.7109375" hidden="1" customWidth="1"/>
    <col min="10" max="10" width="10.85546875" customWidth="1"/>
    <col min="11" max="11" width="12.7109375" bestFit="1" customWidth="1"/>
    <col min="12" max="12" width="22" customWidth="1"/>
  </cols>
  <sheetData>
    <row r="1" spans="1:12" s="3" customFormat="1">
      <c r="A1" s="2"/>
      <c r="B1" s="2"/>
      <c r="C1" s="2"/>
      <c r="D1" s="2"/>
      <c r="E1" s="2"/>
      <c r="F1" s="87"/>
      <c r="G1" s="134" t="s">
        <v>22</v>
      </c>
      <c r="H1" s="134"/>
      <c r="I1" s="134"/>
      <c r="J1" s="134"/>
      <c r="K1" s="134"/>
      <c r="L1" s="134"/>
    </row>
    <row r="2" spans="1:12" s="3" customFormat="1" hidden="1">
      <c r="A2" s="2"/>
      <c r="B2" s="2"/>
      <c r="C2" s="2"/>
      <c r="D2" s="2"/>
      <c r="E2" s="2"/>
      <c r="F2" s="87"/>
      <c r="G2" s="44"/>
      <c r="H2" s="44"/>
      <c r="I2" s="44"/>
      <c r="J2" s="44"/>
      <c r="K2" s="44"/>
      <c r="L2" s="44"/>
    </row>
    <row r="3" spans="1:12" s="3" customFormat="1" ht="6" hidden="1" customHeight="1">
      <c r="A3" s="4"/>
      <c r="B3" s="4"/>
      <c r="C3" s="4"/>
      <c r="D3" s="4"/>
      <c r="E3" s="4"/>
      <c r="F3" s="88"/>
      <c r="G3" s="4"/>
      <c r="H3" s="4"/>
      <c r="I3" s="4"/>
      <c r="J3" s="4"/>
      <c r="K3" s="4"/>
      <c r="L3" s="4"/>
    </row>
    <row r="4" spans="1:12" s="3" customFormat="1" ht="14.25" customHeight="1">
      <c r="A4" s="133" t="s">
        <v>14</v>
      </c>
      <c r="B4" s="133"/>
      <c r="C4" s="133"/>
      <c r="D4" s="133"/>
      <c r="E4" s="133"/>
      <c r="F4" s="133"/>
      <c r="G4" s="133"/>
      <c r="H4" s="133"/>
      <c r="I4" s="133"/>
      <c r="J4" s="133"/>
      <c r="K4" s="6"/>
    </row>
    <row r="5" spans="1:12" s="3" customFormat="1" ht="12" customHeight="1" thickBot="1">
      <c r="F5" s="89"/>
      <c r="G5" s="5"/>
      <c r="H5" s="6"/>
      <c r="I5" s="6"/>
      <c r="J5" s="6"/>
      <c r="K5" s="7"/>
      <c r="L5" s="8" t="s">
        <v>0</v>
      </c>
    </row>
    <row r="6" spans="1:12" s="3" customFormat="1">
      <c r="B6" s="9"/>
      <c r="C6" s="32" t="s">
        <v>96</v>
      </c>
      <c r="D6" s="33" t="s">
        <v>97</v>
      </c>
      <c r="E6" s="34" t="s">
        <v>98</v>
      </c>
      <c r="F6" s="90"/>
      <c r="G6" s="9"/>
      <c r="H6" s="10"/>
      <c r="I6" s="10"/>
      <c r="J6" s="10"/>
      <c r="K6" s="13" t="s">
        <v>1</v>
      </c>
      <c r="L6" s="11" t="s">
        <v>13</v>
      </c>
    </row>
    <row r="7" spans="1:12" s="3" customFormat="1">
      <c r="A7" s="31"/>
      <c r="B7" s="31"/>
      <c r="C7" s="31"/>
      <c r="D7" s="31"/>
      <c r="E7" s="31"/>
      <c r="F7" s="91"/>
      <c r="G7" s="31"/>
      <c r="H7" s="10"/>
      <c r="I7" s="10"/>
      <c r="J7" s="10"/>
      <c r="K7" s="13" t="s">
        <v>2</v>
      </c>
      <c r="L7" s="172">
        <v>43101</v>
      </c>
    </row>
    <row r="8" spans="1:12" s="29" customFormat="1" ht="11.25" customHeight="1">
      <c r="A8" s="27" t="s">
        <v>4</v>
      </c>
      <c r="B8" s="135" t="s">
        <v>99</v>
      </c>
      <c r="C8" s="135"/>
      <c r="D8" s="135"/>
      <c r="E8" s="135"/>
      <c r="F8" s="135"/>
      <c r="G8" s="135"/>
      <c r="H8" s="135"/>
      <c r="I8" s="135"/>
      <c r="J8" s="135"/>
      <c r="K8" s="13" t="s">
        <v>3</v>
      </c>
      <c r="L8" s="30" t="s">
        <v>101</v>
      </c>
    </row>
    <row r="9" spans="1:12" s="29" customFormat="1" ht="11.25">
      <c r="A9" s="27" t="s">
        <v>5</v>
      </c>
      <c r="B9" s="131"/>
      <c r="C9" s="131"/>
      <c r="D9" s="131"/>
      <c r="E9" s="131"/>
      <c r="F9" s="131"/>
      <c r="G9" s="131"/>
      <c r="H9" s="131"/>
      <c r="I9" s="131"/>
      <c r="J9" s="131"/>
      <c r="K9" s="13"/>
      <c r="L9" s="12"/>
    </row>
    <row r="10" spans="1:12" s="29" customFormat="1" ht="11.25">
      <c r="A10" s="27" t="s">
        <v>6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" t="s">
        <v>7</v>
      </c>
      <c r="L10" s="30" t="s">
        <v>102</v>
      </c>
    </row>
    <row r="11" spans="1:12" s="29" customFormat="1" ht="11.25" customHeight="1">
      <c r="A11" s="27" t="s">
        <v>20</v>
      </c>
      <c r="B11" s="131" t="s">
        <v>100</v>
      </c>
      <c r="C11" s="131"/>
      <c r="D11" s="131"/>
      <c r="E11" s="131"/>
      <c r="F11" s="131"/>
      <c r="G11" s="131"/>
      <c r="H11" s="131"/>
      <c r="I11" s="131"/>
      <c r="J11" s="131"/>
      <c r="K11" s="13" t="s">
        <v>12</v>
      </c>
      <c r="L11" s="30" t="s">
        <v>103</v>
      </c>
    </row>
    <row r="12" spans="1:12" s="29" customFormat="1" ht="11.25">
      <c r="A12" s="14" t="s">
        <v>8</v>
      </c>
      <c r="B12" s="28" t="s">
        <v>19</v>
      </c>
      <c r="C12" s="17"/>
      <c r="D12" s="15"/>
      <c r="E12" s="15"/>
      <c r="F12" s="91"/>
      <c r="G12" s="15"/>
      <c r="H12" s="15"/>
      <c r="I12" s="15"/>
      <c r="J12" s="15"/>
      <c r="K12" s="13"/>
      <c r="L12" s="35"/>
    </row>
    <row r="13" spans="1:12" s="29" customFormat="1" ht="12" thickBot="1">
      <c r="A13" s="16" t="s">
        <v>21</v>
      </c>
      <c r="B13" s="16" t="s">
        <v>9</v>
      </c>
      <c r="C13" s="17"/>
      <c r="D13" s="15"/>
      <c r="E13" s="15"/>
      <c r="F13" s="91"/>
      <c r="G13" s="15"/>
      <c r="H13" s="15"/>
      <c r="I13" s="15"/>
      <c r="J13" s="15"/>
      <c r="K13" s="13" t="s">
        <v>10</v>
      </c>
      <c r="L13" s="18">
        <v>383</v>
      </c>
    </row>
    <row r="14" spans="1:12" s="3" customFormat="1" ht="3" customHeight="1">
      <c r="A14" s="19"/>
      <c r="B14" s="19"/>
      <c r="C14" s="19"/>
      <c r="D14" s="19"/>
      <c r="E14" s="19"/>
      <c r="F14" s="92"/>
      <c r="G14" s="20"/>
      <c r="H14" s="21"/>
      <c r="I14" s="21"/>
      <c r="J14" s="21"/>
      <c r="K14" s="22"/>
    </row>
    <row r="15" spans="1:12" s="3" customFormat="1">
      <c r="A15" s="132" t="s">
        <v>104</v>
      </c>
      <c r="B15" s="132"/>
      <c r="C15" s="132"/>
      <c r="D15" s="132"/>
      <c r="E15" s="132"/>
      <c r="F15" s="133"/>
      <c r="G15" s="132"/>
      <c r="H15" s="132"/>
      <c r="I15" s="132"/>
      <c r="J15" s="132"/>
      <c r="K15" s="132"/>
      <c r="L15" s="120"/>
    </row>
    <row r="16" spans="1:12" s="3" customFormat="1" ht="28.5" customHeight="1">
      <c r="A16" s="123" t="s">
        <v>11</v>
      </c>
      <c r="B16" s="123"/>
      <c r="C16" s="123"/>
      <c r="D16" s="123"/>
      <c r="E16" s="124"/>
      <c r="F16" s="93"/>
      <c r="G16" s="23" t="s">
        <v>15</v>
      </c>
      <c r="H16" s="23" t="s">
        <v>16</v>
      </c>
      <c r="I16" s="86"/>
      <c r="J16" s="125" t="s">
        <v>17</v>
      </c>
      <c r="K16" s="126"/>
      <c r="L16" s="24" t="s">
        <v>18</v>
      </c>
    </row>
    <row r="17" spans="1:12" s="3" customFormat="1" ht="13.5" thickBot="1">
      <c r="A17" s="121">
        <v>1</v>
      </c>
      <c r="B17" s="121"/>
      <c r="C17" s="121"/>
      <c r="D17" s="121"/>
      <c r="E17" s="122"/>
      <c r="F17" s="94"/>
      <c r="G17" s="37">
        <v>2</v>
      </c>
      <c r="H17" s="37">
        <v>3</v>
      </c>
      <c r="I17" s="1"/>
      <c r="J17" s="127">
        <v>4</v>
      </c>
      <c r="K17" s="128"/>
      <c r="L17" s="38">
        <v>5</v>
      </c>
    </row>
    <row r="18" spans="1:12" s="3" customFormat="1" hidden="1">
      <c r="A18" s="36"/>
      <c r="B18" s="36"/>
      <c r="C18" s="36"/>
      <c r="D18" s="36"/>
      <c r="E18" s="36"/>
      <c r="F18" s="91"/>
      <c r="G18" s="39"/>
      <c r="H18" s="39"/>
      <c r="I18" s="39"/>
      <c r="J18" s="39"/>
      <c r="K18" s="39"/>
      <c r="L18" s="40"/>
    </row>
    <row r="19" spans="1:12" s="25" customFormat="1" ht="12.75" customHeight="1">
      <c r="A19" s="173" t="s">
        <v>105</v>
      </c>
      <c r="B19" s="173"/>
      <c r="C19" s="173"/>
      <c r="D19" s="173"/>
      <c r="E19" s="174"/>
      <c r="F19" s="41">
        <v>1</v>
      </c>
      <c r="G19" s="26" t="s">
        <v>106</v>
      </c>
      <c r="H19" s="43"/>
      <c r="I19" s="96" t="str">
        <f>IF(ISBLANK(H19),"***",H19)</f>
        <v>***</v>
      </c>
      <c r="J19" s="129">
        <f t="shared" ref="J19:K19" si="0">SUM(J20,J41,J47)</f>
        <v>29320913.940000001</v>
      </c>
      <c r="K19" s="130"/>
      <c r="L19" s="116">
        <f>SUM(L20,L41,L47)</f>
        <v>28767536.41</v>
      </c>
    </row>
    <row r="20" spans="1:12" s="25" customFormat="1" ht="12.75" customHeight="1">
      <c r="A20" s="175" t="s">
        <v>107</v>
      </c>
      <c r="B20" s="175"/>
      <c r="C20" s="175"/>
      <c r="D20" s="175"/>
      <c r="E20" s="176"/>
      <c r="F20" s="41">
        <v>1</v>
      </c>
      <c r="G20" s="26" t="s">
        <v>108</v>
      </c>
      <c r="H20" s="43" t="s">
        <v>109</v>
      </c>
      <c r="I20" s="96" t="str">
        <f>IF(ISBLANK(H20),"***",H20)</f>
        <v>100</v>
      </c>
      <c r="J20" s="129">
        <f t="shared" ref="J20:K20" si="1">SUM(J21,J24,J27,J28,J31)</f>
        <v>29320913.940000001</v>
      </c>
      <c r="K20" s="130"/>
      <c r="L20" s="116">
        <f>SUM(L21,L24,L27,L28,L31)</f>
        <v>28767536.41</v>
      </c>
    </row>
    <row r="21" spans="1:12" s="25" customFormat="1" ht="22.5" customHeight="1">
      <c r="A21" s="177" t="s">
        <v>110</v>
      </c>
      <c r="B21" s="177"/>
      <c r="C21" s="177"/>
      <c r="D21" s="177"/>
      <c r="E21" s="178"/>
      <c r="F21" s="41">
        <v>1</v>
      </c>
      <c r="G21" s="26" t="s">
        <v>111</v>
      </c>
      <c r="H21" s="43" t="s">
        <v>112</v>
      </c>
      <c r="I21" s="96" t="str">
        <f>IF(ISBLANK(H21),"***",H21)</f>
        <v>120</v>
      </c>
      <c r="J21" s="129">
        <v>0</v>
      </c>
      <c r="K21" s="130"/>
      <c r="L21" s="116">
        <v>0</v>
      </c>
    </row>
    <row r="22" spans="1:12" s="25" customFormat="1" ht="22.5" customHeight="1">
      <c r="A22" s="179" t="s">
        <v>113</v>
      </c>
      <c r="B22" s="179"/>
      <c r="C22" s="179"/>
      <c r="D22" s="179"/>
      <c r="E22" s="180"/>
      <c r="F22" s="41">
        <v>1</v>
      </c>
      <c r="G22" s="26" t="s">
        <v>114</v>
      </c>
      <c r="H22" s="43" t="s">
        <v>112</v>
      </c>
      <c r="I22" s="96" t="str">
        <f>IF(ISBLANK(H22),"***",H22)</f>
        <v>120</v>
      </c>
      <c r="J22" s="129">
        <v>0</v>
      </c>
      <c r="K22" s="130"/>
      <c r="L22" s="116">
        <v>0</v>
      </c>
    </row>
    <row r="23" spans="1:12" s="25" customFormat="1" ht="12.75" customHeight="1">
      <c r="A23" s="179" t="s">
        <v>115</v>
      </c>
      <c r="B23" s="179"/>
      <c r="C23" s="179"/>
      <c r="D23" s="179"/>
      <c r="E23" s="180"/>
      <c r="F23" s="41">
        <v>1</v>
      </c>
      <c r="G23" s="26" t="s">
        <v>116</v>
      </c>
      <c r="H23" s="43" t="s">
        <v>112</v>
      </c>
      <c r="I23" s="96" t="str">
        <f>IF(ISBLANK(H23),"***",H23)</f>
        <v>120</v>
      </c>
      <c r="J23" s="129">
        <v>0</v>
      </c>
      <c r="K23" s="130"/>
      <c r="L23" s="116">
        <v>0</v>
      </c>
    </row>
    <row r="24" spans="1:12" s="25" customFormat="1" ht="12.75" customHeight="1">
      <c r="A24" s="177" t="s">
        <v>117</v>
      </c>
      <c r="B24" s="177"/>
      <c r="C24" s="177"/>
      <c r="D24" s="177"/>
      <c r="E24" s="178"/>
      <c r="F24" s="41">
        <v>1</v>
      </c>
      <c r="G24" s="26" t="s">
        <v>118</v>
      </c>
      <c r="H24" s="43" t="s">
        <v>119</v>
      </c>
      <c r="I24" s="96" t="str">
        <f>IF(ISBLANK(H24),"***",H24)</f>
        <v>130</v>
      </c>
      <c r="J24" s="129">
        <v>25470459.73</v>
      </c>
      <c r="K24" s="130"/>
      <c r="L24" s="116">
        <v>25353819.100000001</v>
      </c>
    </row>
    <row r="25" spans="1:12" s="25" customFormat="1" ht="22.5" customHeight="1">
      <c r="A25" s="179" t="s">
        <v>120</v>
      </c>
      <c r="B25" s="179"/>
      <c r="C25" s="179"/>
      <c r="D25" s="179"/>
      <c r="E25" s="180"/>
      <c r="F25" s="41">
        <v>1</v>
      </c>
      <c r="G25" s="26" t="s">
        <v>121</v>
      </c>
      <c r="H25" s="43" t="s">
        <v>119</v>
      </c>
      <c r="I25" s="96" t="str">
        <f>IF(ISBLANK(H25),"***",H25)</f>
        <v>130</v>
      </c>
      <c r="J25" s="129">
        <v>25428244.329999998</v>
      </c>
      <c r="K25" s="130"/>
      <c r="L25" s="116">
        <v>25301379.899999999</v>
      </c>
    </row>
    <row r="26" spans="1:12" s="25" customFormat="1" ht="12.75" customHeight="1">
      <c r="A26" s="179" t="s">
        <v>122</v>
      </c>
      <c r="B26" s="179"/>
      <c r="C26" s="179"/>
      <c r="D26" s="179"/>
      <c r="E26" s="180"/>
      <c r="F26" s="41">
        <v>1</v>
      </c>
      <c r="G26" s="26" t="s">
        <v>123</v>
      </c>
      <c r="H26" s="43" t="s">
        <v>119</v>
      </c>
      <c r="I26" s="96" t="str">
        <f>IF(ISBLANK(H26),"***",H26)</f>
        <v>130</v>
      </c>
      <c r="J26" s="129">
        <v>0</v>
      </c>
      <c r="K26" s="130"/>
      <c r="L26" s="116">
        <v>0</v>
      </c>
    </row>
    <row r="27" spans="1:12" s="25" customFormat="1" ht="12.75" customHeight="1">
      <c r="A27" s="177" t="s">
        <v>124</v>
      </c>
      <c r="B27" s="177"/>
      <c r="C27" s="177"/>
      <c r="D27" s="177"/>
      <c r="E27" s="178"/>
      <c r="F27" s="41">
        <v>1</v>
      </c>
      <c r="G27" s="26" t="s">
        <v>125</v>
      </c>
      <c r="H27" s="43" t="s">
        <v>126</v>
      </c>
      <c r="I27" s="96" t="str">
        <f>IF(ISBLANK(H27),"***",H27)</f>
        <v>140</v>
      </c>
      <c r="J27" s="129">
        <v>0</v>
      </c>
      <c r="K27" s="130"/>
      <c r="L27" s="116">
        <v>0</v>
      </c>
    </row>
    <row r="28" spans="1:12" s="25" customFormat="1" ht="12.75" customHeight="1">
      <c r="A28" s="177" t="s">
        <v>127</v>
      </c>
      <c r="B28" s="177"/>
      <c r="C28" s="177"/>
      <c r="D28" s="177"/>
      <c r="E28" s="178"/>
      <c r="F28" s="41">
        <v>1</v>
      </c>
      <c r="G28" s="26" t="s">
        <v>128</v>
      </c>
      <c r="H28" s="43" t="s">
        <v>129</v>
      </c>
      <c r="I28" s="96" t="str">
        <f>IF(ISBLANK(H28),"***",H28)</f>
        <v>150</v>
      </c>
      <c r="J28" s="129">
        <f t="shared" ref="J28:K28" si="2">SUM(J29,J30)</f>
        <v>0</v>
      </c>
      <c r="K28" s="130"/>
      <c r="L28" s="116">
        <f>SUM(L29,L30)</f>
        <v>0</v>
      </c>
    </row>
    <row r="29" spans="1:12" s="25" customFormat="1" ht="22.5" customHeight="1">
      <c r="A29" s="179" t="s">
        <v>130</v>
      </c>
      <c r="B29" s="179"/>
      <c r="C29" s="179"/>
      <c r="D29" s="179"/>
      <c r="E29" s="180"/>
      <c r="F29" s="41">
        <v>1</v>
      </c>
      <c r="G29" s="26" t="s">
        <v>131</v>
      </c>
      <c r="H29" s="43" t="s">
        <v>132</v>
      </c>
      <c r="I29" s="96" t="str">
        <f>IF(ISBLANK(H29),"***",H29)</f>
        <v>152</v>
      </c>
      <c r="J29" s="129">
        <v>0</v>
      </c>
      <c r="K29" s="130"/>
      <c r="L29" s="116">
        <v>0</v>
      </c>
    </row>
    <row r="30" spans="1:12" s="25" customFormat="1" ht="12.75" customHeight="1">
      <c r="A30" s="179" t="s">
        <v>133</v>
      </c>
      <c r="B30" s="179"/>
      <c r="C30" s="179"/>
      <c r="D30" s="179"/>
      <c r="E30" s="180"/>
      <c r="F30" s="41">
        <v>1</v>
      </c>
      <c r="G30" s="26" t="s">
        <v>134</v>
      </c>
      <c r="H30" s="43" t="s">
        <v>135</v>
      </c>
      <c r="I30" s="96" t="str">
        <f>IF(ISBLANK(H30),"***",H30)</f>
        <v>153</v>
      </c>
      <c r="J30" s="129">
        <v>0</v>
      </c>
      <c r="K30" s="130"/>
      <c r="L30" s="116">
        <v>0</v>
      </c>
    </row>
    <row r="31" spans="1:12" s="25" customFormat="1" ht="12.75" customHeight="1">
      <c r="A31" s="177" t="s">
        <v>136</v>
      </c>
      <c r="B31" s="177"/>
      <c r="C31" s="177"/>
      <c r="D31" s="177"/>
      <c r="E31" s="178"/>
      <c r="F31" s="41">
        <v>1</v>
      </c>
      <c r="G31" s="26" t="s">
        <v>112</v>
      </c>
      <c r="H31" s="43" t="s">
        <v>137</v>
      </c>
      <c r="I31" s="96" t="str">
        <f>IF(ISBLANK(H31),"***",H31)</f>
        <v>180</v>
      </c>
      <c r="J31" s="129">
        <v>3850454.21</v>
      </c>
      <c r="K31" s="130"/>
      <c r="L31" s="116">
        <v>3413717.31</v>
      </c>
    </row>
    <row r="32" spans="1:12" s="25" customFormat="1" ht="22.5" customHeight="1">
      <c r="A32" s="179" t="s">
        <v>138</v>
      </c>
      <c r="B32" s="179"/>
      <c r="C32" s="179"/>
      <c r="D32" s="179"/>
      <c r="E32" s="180"/>
      <c r="F32" s="41">
        <v>1</v>
      </c>
      <c r="G32" s="26" t="s">
        <v>139</v>
      </c>
      <c r="H32" s="43" t="s">
        <v>137</v>
      </c>
      <c r="I32" s="96" t="str">
        <f>IF(ISBLANK(H32),"***",H32)</f>
        <v>180</v>
      </c>
      <c r="J32" s="129">
        <v>3850454.21</v>
      </c>
      <c r="K32" s="130"/>
      <c r="L32" s="116">
        <v>3413717.31</v>
      </c>
    </row>
    <row r="33" spans="1:12" s="25" customFormat="1" ht="12.75" customHeight="1">
      <c r="A33" s="179" t="s">
        <v>140</v>
      </c>
      <c r="B33" s="179"/>
      <c r="C33" s="179"/>
      <c r="D33" s="179"/>
      <c r="E33" s="180"/>
      <c r="F33" s="41">
        <v>1</v>
      </c>
      <c r="G33" s="26" t="s">
        <v>141</v>
      </c>
      <c r="H33" s="43" t="s">
        <v>137</v>
      </c>
      <c r="I33" s="96" t="str">
        <f>IF(ISBLANK(H33),"***",H33)</f>
        <v>180</v>
      </c>
      <c r="J33" s="129">
        <v>0</v>
      </c>
      <c r="K33" s="130"/>
      <c r="L33" s="116">
        <v>0</v>
      </c>
    </row>
    <row r="34" spans="1:12" s="25" customFormat="1" ht="12.75" customHeight="1">
      <c r="A34" s="179" t="s">
        <v>142</v>
      </c>
      <c r="B34" s="179"/>
      <c r="C34" s="179"/>
      <c r="D34" s="179"/>
      <c r="E34" s="180"/>
      <c r="F34" s="41">
        <v>1</v>
      </c>
      <c r="G34" s="26" t="s">
        <v>143</v>
      </c>
      <c r="H34" s="43" t="s">
        <v>137</v>
      </c>
      <c r="I34" s="96" t="str">
        <f>IF(ISBLANK(H34),"***",H34)</f>
        <v>180</v>
      </c>
      <c r="J34" s="129">
        <v>0</v>
      </c>
      <c r="K34" s="130"/>
      <c r="L34" s="116">
        <v>0</v>
      </c>
    </row>
    <row r="35" spans="1:12" s="25" customFormat="1" ht="12.75" customHeight="1" thickBot="1">
      <c r="A35" s="179" t="s">
        <v>144</v>
      </c>
      <c r="B35" s="179"/>
      <c r="C35" s="179"/>
      <c r="D35" s="179"/>
      <c r="E35" s="180"/>
      <c r="F35" s="41">
        <v>1</v>
      </c>
      <c r="G35" s="26" t="s">
        <v>145</v>
      </c>
      <c r="H35" s="43" t="s">
        <v>137</v>
      </c>
      <c r="I35" s="96" t="str">
        <f>IF(ISBLANK(H35),"***",H35)</f>
        <v>180</v>
      </c>
      <c r="J35" s="129">
        <v>0</v>
      </c>
      <c r="K35" s="130"/>
      <c r="L35" s="116">
        <v>0</v>
      </c>
    </row>
    <row r="36" spans="1:12" ht="3" customHeight="1">
      <c r="G36" s="42"/>
      <c r="H36" s="42"/>
      <c r="I36" s="42"/>
      <c r="J36" s="42"/>
      <c r="K36" s="42"/>
      <c r="L36" s="42"/>
    </row>
    <row r="37" spans="1:12" s="3" customFormat="1">
      <c r="A37" s="132"/>
      <c r="B37" s="132"/>
      <c r="C37" s="132"/>
      <c r="D37" s="132"/>
      <c r="E37" s="132"/>
      <c r="F37" s="133"/>
      <c r="G37" s="132"/>
      <c r="H37" s="132"/>
      <c r="I37" s="132"/>
      <c r="J37" s="132"/>
      <c r="K37" s="132"/>
      <c r="L37" s="120" t="s">
        <v>146</v>
      </c>
    </row>
    <row r="38" spans="1:12" s="3" customFormat="1" ht="28.5" customHeight="1">
      <c r="A38" s="123" t="s">
        <v>11</v>
      </c>
      <c r="B38" s="123"/>
      <c r="C38" s="123"/>
      <c r="D38" s="123"/>
      <c r="E38" s="124"/>
      <c r="F38" s="93"/>
      <c r="G38" s="23" t="s">
        <v>15</v>
      </c>
      <c r="H38" s="23" t="s">
        <v>16</v>
      </c>
      <c r="I38" s="86"/>
      <c r="J38" s="125" t="s">
        <v>17</v>
      </c>
      <c r="K38" s="126"/>
      <c r="L38" s="24" t="s">
        <v>18</v>
      </c>
    </row>
    <row r="39" spans="1:12" s="3" customFormat="1" ht="13.5" thickBot="1">
      <c r="A39" s="121">
        <v>1</v>
      </c>
      <c r="B39" s="121"/>
      <c r="C39" s="121"/>
      <c r="D39" s="121"/>
      <c r="E39" s="122"/>
      <c r="F39" s="94"/>
      <c r="G39" s="37">
        <v>2</v>
      </c>
      <c r="H39" s="37">
        <v>3</v>
      </c>
      <c r="I39" s="1"/>
      <c r="J39" s="127">
        <v>4</v>
      </c>
      <c r="K39" s="128"/>
      <c r="L39" s="38">
        <v>5</v>
      </c>
    </row>
    <row r="40" spans="1:12" s="3" customFormat="1" hidden="1">
      <c r="A40" s="36"/>
      <c r="B40" s="36"/>
      <c r="C40" s="36"/>
      <c r="D40" s="36"/>
      <c r="E40" s="36"/>
      <c r="F40" s="91"/>
      <c r="G40" s="39"/>
      <c r="H40" s="39"/>
      <c r="I40" s="39"/>
      <c r="J40" s="39"/>
      <c r="K40" s="39"/>
      <c r="L40" s="40"/>
    </row>
    <row r="41" spans="1:12" s="25" customFormat="1" ht="12.75" customHeight="1">
      <c r="A41" s="175" t="s">
        <v>147</v>
      </c>
      <c r="B41" s="175"/>
      <c r="C41" s="175"/>
      <c r="D41" s="175"/>
      <c r="E41" s="176"/>
      <c r="F41" s="41">
        <v>1</v>
      </c>
      <c r="G41" s="26" t="s">
        <v>119</v>
      </c>
      <c r="H41" s="43"/>
      <c r="I41" s="96" t="str">
        <f>IF(ISBLANK(H41),"***",H41)</f>
        <v>***</v>
      </c>
      <c r="J41" s="129">
        <f t="shared" ref="J41:K41" si="3">J42</f>
        <v>0</v>
      </c>
      <c r="K41" s="130"/>
      <c r="L41" s="116">
        <f>L42</f>
        <v>0</v>
      </c>
    </row>
    <row r="42" spans="1:12" s="25" customFormat="1" ht="22.5" customHeight="1">
      <c r="A42" s="177" t="s">
        <v>148</v>
      </c>
      <c r="B42" s="177"/>
      <c r="C42" s="177"/>
      <c r="D42" s="177"/>
      <c r="E42" s="178"/>
      <c r="F42" s="41">
        <v>1</v>
      </c>
      <c r="G42" s="26" t="s">
        <v>126</v>
      </c>
      <c r="H42" s="43" t="s">
        <v>149</v>
      </c>
      <c r="I42" s="96" t="str">
        <f>IF(ISBLANK(H42),"***",H42)</f>
        <v>400</v>
      </c>
      <c r="J42" s="129">
        <f t="shared" ref="J42:K42" si="4">SUM(J43:J46)</f>
        <v>0</v>
      </c>
      <c r="K42" s="130"/>
      <c r="L42" s="116">
        <f>SUM(L43:L46)</f>
        <v>0</v>
      </c>
    </row>
    <row r="43" spans="1:12" s="25" customFormat="1" ht="22.5" customHeight="1">
      <c r="A43" s="179" t="s">
        <v>150</v>
      </c>
      <c r="B43" s="179"/>
      <c r="C43" s="179"/>
      <c r="D43" s="179"/>
      <c r="E43" s="180"/>
      <c r="F43" s="41">
        <v>1</v>
      </c>
      <c r="G43" s="26" t="s">
        <v>151</v>
      </c>
      <c r="H43" s="43" t="s">
        <v>152</v>
      </c>
      <c r="I43" s="96" t="str">
        <f>IF(ISBLANK(H43),"***",H43)</f>
        <v>410</v>
      </c>
      <c r="J43" s="129">
        <v>0</v>
      </c>
      <c r="K43" s="130"/>
      <c r="L43" s="116">
        <v>0</v>
      </c>
    </row>
    <row r="44" spans="1:12" s="25" customFormat="1" ht="12.75" customHeight="1">
      <c r="A44" s="179" t="s">
        <v>153</v>
      </c>
      <c r="B44" s="179"/>
      <c r="C44" s="179"/>
      <c r="D44" s="179"/>
      <c r="E44" s="180"/>
      <c r="F44" s="41">
        <v>1</v>
      </c>
      <c r="G44" s="26" t="s">
        <v>154</v>
      </c>
      <c r="H44" s="43" t="s">
        <v>155</v>
      </c>
      <c r="I44" s="96" t="str">
        <f>IF(ISBLANK(H44),"***",H44)</f>
        <v>420</v>
      </c>
      <c r="J44" s="129">
        <v>0</v>
      </c>
      <c r="K44" s="130"/>
      <c r="L44" s="116">
        <v>0</v>
      </c>
    </row>
    <row r="45" spans="1:12" s="25" customFormat="1" ht="12.75" customHeight="1">
      <c r="A45" s="179" t="s">
        <v>156</v>
      </c>
      <c r="B45" s="179"/>
      <c r="C45" s="179"/>
      <c r="D45" s="179"/>
      <c r="E45" s="180"/>
      <c r="F45" s="41">
        <v>1</v>
      </c>
      <c r="G45" s="26" t="s">
        <v>157</v>
      </c>
      <c r="H45" s="43" t="s">
        <v>158</v>
      </c>
      <c r="I45" s="96" t="str">
        <f>IF(ISBLANK(H45),"***",H45)</f>
        <v>430</v>
      </c>
      <c r="J45" s="129">
        <v>0</v>
      </c>
      <c r="K45" s="130"/>
      <c r="L45" s="116">
        <v>0</v>
      </c>
    </row>
    <row r="46" spans="1:12" s="25" customFormat="1" ht="12.75" customHeight="1">
      <c r="A46" s="179" t="s">
        <v>159</v>
      </c>
      <c r="B46" s="179"/>
      <c r="C46" s="179"/>
      <c r="D46" s="179"/>
      <c r="E46" s="180"/>
      <c r="F46" s="41">
        <v>1</v>
      </c>
      <c r="G46" s="26" t="s">
        <v>160</v>
      </c>
      <c r="H46" s="43" t="s">
        <v>161</v>
      </c>
      <c r="I46" s="96" t="str">
        <f>IF(ISBLANK(H46),"***",H46)</f>
        <v>440</v>
      </c>
      <c r="J46" s="129">
        <v>0</v>
      </c>
      <c r="K46" s="130"/>
      <c r="L46" s="116">
        <v>0</v>
      </c>
    </row>
    <row r="47" spans="1:12" s="25" customFormat="1" ht="12.75" customHeight="1">
      <c r="A47" s="175" t="s">
        <v>162</v>
      </c>
      <c r="B47" s="175"/>
      <c r="C47" s="175"/>
      <c r="D47" s="175"/>
      <c r="E47" s="176"/>
      <c r="F47" s="41">
        <v>1</v>
      </c>
      <c r="G47" s="26" t="s">
        <v>129</v>
      </c>
      <c r="H47" s="43"/>
      <c r="I47" s="96" t="str">
        <f>IF(ISBLANK(H47),"***",H47)</f>
        <v>***</v>
      </c>
      <c r="J47" s="129">
        <f t="shared" ref="J47:K47" si="5">SUM(J48,J54)</f>
        <v>0</v>
      </c>
      <c r="K47" s="130"/>
      <c r="L47" s="116">
        <f>SUM(L48,L54)</f>
        <v>0</v>
      </c>
    </row>
    <row r="48" spans="1:12" s="25" customFormat="1" ht="22.5" customHeight="1">
      <c r="A48" s="177" t="s">
        <v>163</v>
      </c>
      <c r="B48" s="177"/>
      <c r="C48" s="177"/>
      <c r="D48" s="177"/>
      <c r="E48" s="178"/>
      <c r="F48" s="41">
        <v>1</v>
      </c>
      <c r="G48" s="26" t="s">
        <v>164</v>
      </c>
      <c r="H48" s="43" t="s">
        <v>165</v>
      </c>
      <c r="I48" s="96" t="str">
        <f>IF(ISBLANK(H48),"***",H48)</f>
        <v>600</v>
      </c>
      <c r="J48" s="129">
        <f t="shared" ref="J48:K48" si="6">SUM(J49:J53)</f>
        <v>0</v>
      </c>
      <c r="K48" s="130"/>
      <c r="L48" s="116">
        <f>SUM(L49:L53)</f>
        <v>0</v>
      </c>
    </row>
    <row r="49" spans="1:12" s="25" customFormat="1" ht="22.5" customHeight="1">
      <c r="A49" s="179" t="s">
        <v>166</v>
      </c>
      <c r="B49" s="179"/>
      <c r="C49" s="179"/>
      <c r="D49" s="179"/>
      <c r="E49" s="180"/>
      <c r="F49" s="41">
        <v>1</v>
      </c>
      <c r="G49" s="26" t="s">
        <v>167</v>
      </c>
      <c r="H49" s="43" t="s">
        <v>168</v>
      </c>
      <c r="I49" s="96" t="str">
        <f>IF(ISBLANK(H49),"***",H49)</f>
        <v>620</v>
      </c>
      <c r="J49" s="129">
        <v>0</v>
      </c>
      <c r="K49" s="130"/>
      <c r="L49" s="116">
        <v>0</v>
      </c>
    </row>
    <row r="50" spans="1:12" s="25" customFormat="1" ht="12.75" customHeight="1">
      <c r="A50" s="179" t="s">
        <v>169</v>
      </c>
      <c r="B50" s="179"/>
      <c r="C50" s="179"/>
      <c r="D50" s="179"/>
      <c r="E50" s="180"/>
      <c r="F50" s="41">
        <v>1</v>
      </c>
      <c r="G50" s="26" t="s">
        <v>170</v>
      </c>
      <c r="H50" s="43" t="s">
        <v>171</v>
      </c>
      <c r="I50" s="96" t="str">
        <f>IF(ISBLANK(H50),"***",H50)</f>
        <v>630</v>
      </c>
      <c r="J50" s="129">
        <v>0</v>
      </c>
      <c r="K50" s="130"/>
      <c r="L50" s="116">
        <v>0</v>
      </c>
    </row>
    <row r="51" spans="1:12" s="25" customFormat="1" ht="12.75" customHeight="1">
      <c r="A51" s="179" t="s">
        <v>172</v>
      </c>
      <c r="B51" s="179"/>
      <c r="C51" s="179"/>
      <c r="D51" s="179"/>
      <c r="E51" s="180"/>
      <c r="F51" s="41">
        <v>1</v>
      </c>
      <c r="G51" s="26" t="s">
        <v>173</v>
      </c>
      <c r="H51" s="43" t="s">
        <v>174</v>
      </c>
      <c r="I51" s="96" t="str">
        <f>IF(ISBLANK(H51),"***",H51)</f>
        <v>640</v>
      </c>
      <c r="J51" s="129">
        <v>0</v>
      </c>
      <c r="K51" s="130"/>
      <c r="L51" s="116">
        <v>0</v>
      </c>
    </row>
    <row r="52" spans="1:12" s="25" customFormat="1" ht="12.75" customHeight="1">
      <c r="A52" s="179" t="s">
        <v>175</v>
      </c>
      <c r="B52" s="179"/>
      <c r="C52" s="179"/>
      <c r="D52" s="179"/>
      <c r="E52" s="180"/>
      <c r="F52" s="41">
        <v>1</v>
      </c>
      <c r="G52" s="26" t="s">
        <v>176</v>
      </c>
      <c r="H52" s="43" t="s">
        <v>177</v>
      </c>
      <c r="I52" s="96" t="str">
        <f>IF(ISBLANK(H52),"***",H52)</f>
        <v>650</v>
      </c>
      <c r="J52" s="129">
        <v>0</v>
      </c>
      <c r="K52" s="130"/>
      <c r="L52" s="116">
        <v>0</v>
      </c>
    </row>
    <row r="53" spans="1:12" s="25" customFormat="1">
      <c r="A53" s="179"/>
      <c r="B53" s="179"/>
      <c r="C53" s="179"/>
      <c r="D53" s="179"/>
      <c r="E53" s="180"/>
      <c r="F53" s="41">
        <v>1</v>
      </c>
      <c r="G53" s="26" t="s">
        <v>178</v>
      </c>
      <c r="H53" s="43" t="s">
        <v>177</v>
      </c>
      <c r="I53" s="96" t="str">
        <f>IF(ISBLANK(H53),"***",H53)</f>
        <v>650</v>
      </c>
      <c r="J53" s="129">
        <v>0</v>
      </c>
      <c r="K53" s="130"/>
      <c r="L53" s="116">
        <v>0</v>
      </c>
    </row>
    <row r="54" spans="1:12" s="25" customFormat="1" ht="12.75" customHeight="1">
      <c r="A54" s="177" t="s">
        <v>179</v>
      </c>
      <c r="B54" s="177"/>
      <c r="C54" s="177"/>
      <c r="D54" s="177"/>
      <c r="E54" s="178"/>
      <c r="F54" s="41">
        <v>1</v>
      </c>
      <c r="G54" s="26" t="s">
        <v>137</v>
      </c>
      <c r="H54" s="43" t="s">
        <v>180</v>
      </c>
      <c r="I54" s="96" t="str">
        <f>IF(ISBLANK(H54),"***",H54)</f>
        <v>700</v>
      </c>
      <c r="J54" s="129">
        <f t="shared" ref="J54:K54" si="7">SUM(J55:J56)</f>
        <v>0</v>
      </c>
      <c r="K54" s="130"/>
      <c r="L54" s="116">
        <f>SUM(L55:L56)</f>
        <v>0</v>
      </c>
    </row>
    <row r="55" spans="1:12" s="25" customFormat="1" ht="22.5" customHeight="1">
      <c r="A55" s="179" t="s">
        <v>181</v>
      </c>
      <c r="B55" s="179"/>
      <c r="C55" s="179"/>
      <c r="D55" s="179"/>
      <c r="E55" s="180"/>
      <c r="F55" s="41">
        <v>1</v>
      </c>
      <c r="G55" s="26" t="s">
        <v>182</v>
      </c>
      <c r="H55" s="43" t="s">
        <v>183</v>
      </c>
      <c r="I55" s="96" t="str">
        <f>IF(ISBLANK(H55),"***",H55)</f>
        <v>710</v>
      </c>
      <c r="J55" s="129">
        <v>0</v>
      </c>
      <c r="K55" s="130"/>
      <c r="L55" s="116">
        <v>0</v>
      </c>
    </row>
    <row r="56" spans="1:12" s="25" customFormat="1" ht="13.5" thickBot="1">
      <c r="A56" s="179"/>
      <c r="B56" s="179"/>
      <c r="C56" s="179"/>
      <c r="D56" s="179"/>
      <c r="E56" s="180"/>
      <c r="F56" s="41">
        <v>1</v>
      </c>
      <c r="G56" s="26" t="s">
        <v>184</v>
      </c>
      <c r="H56" s="43"/>
      <c r="I56" s="96" t="str">
        <f>IF(ISBLANK(H56),"***",H56)</f>
        <v>***</v>
      </c>
      <c r="J56" s="129">
        <v>0</v>
      </c>
      <c r="K56" s="130"/>
      <c r="L56" s="116">
        <v>0</v>
      </c>
    </row>
    <row r="57" spans="1:12" ht="3" customHeight="1">
      <c r="G57" s="42"/>
      <c r="H57" s="42"/>
      <c r="I57" s="42"/>
      <c r="J57" s="42"/>
      <c r="K57" s="42"/>
      <c r="L57" s="42"/>
    </row>
    <row r="58" spans="1:12" s="3" customFormat="1">
      <c r="A58" s="132" t="s">
        <v>185</v>
      </c>
      <c r="B58" s="132"/>
      <c r="C58" s="132"/>
      <c r="D58" s="132"/>
      <c r="E58" s="132"/>
      <c r="F58" s="133"/>
      <c r="G58" s="132"/>
      <c r="H58" s="132"/>
      <c r="I58" s="132"/>
      <c r="J58" s="132"/>
      <c r="K58" s="132"/>
      <c r="L58" s="120" t="s">
        <v>186</v>
      </c>
    </row>
    <row r="59" spans="1:12" s="3" customFormat="1" ht="28.5" customHeight="1">
      <c r="A59" s="123" t="s">
        <v>11</v>
      </c>
      <c r="B59" s="123"/>
      <c r="C59" s="123"/>
      <c r="D59" s="123"/>
      <c r="E59" s="124"/>
      <c r="F59" s="93"/>
      <c r="G59" s="23" t="s">
        <v>15</v>
      </c>
      <c r="H59" s="23" t="s">
        <v>16</v>
      </c>
      <c r="I59" s="86"/>
      <c r="J59" s="125" t="s">
        <v>17</v>
      </c>
      <c r="K59" s="126"/>
      <c r="L59" s="24" t="s">
        <v>18</v>
      </c>
    </row>
    <row r="60" spans="1:12" s="3" customFormat="1" ht="13.5" thickBot="1">
      <c r="A60" s="121">
        <v>1</v>
      </c>
      <c r="B60" s="121"/>
      <c r="C60" s="121"/>
      <c r="D60" s="121"/>
      <c r="E60" s="122"/>
      <c r="F60" s="94"/>
      <c r="G60" s="37">
        <v>2</v>
      </c>
      <c r="H60" s="37">
        <v>3</v>
      </c>
      <c r="I60" s="1"/>
      <c r="J60" s="127">
        <v>4</v>
      </c>
      <c r="K60" s="128"/>
      <c r="L60" s="38">
        <v>5</v>
      </c>
    </row>
    <row r="61" spans="1:12" s="3" customFormat="1" hidden="1">
      <c r="A61" s="36"/>
      <c r="B61" s="36"/>
      <c r="C61" s="36"/>
      <c r="D61" s="36"/>
      <c r="E61" s="36"/>
      <c r="F61" s="91"/>
      <c r="G61" s="39"/>
      <c r="H61" s="39"/>
      <c r="I61" s="39"/>
      <c r="J61" s="39"/>
      <c r="K61" s="39"/>
      <c r="L61" s="40"/>
    </row>
    <row r="62" spans="1:12" s="25" customFormat="1" ht="12.75" customHeight="1">
      <c r="A62" s="173" t="s">
        <v>187</v>
      </c>
      <c r="B62" s="173"/>
      <c r="C62" s="173"/>
      <c r="D62" s="173"/>
      <c r="E62" s="174"/>
      <c r="F62" s="41">
        <v>2</v>
      </c>
      <c r="G62" s="26" t="s">
        <v>188</v>
      </c>
      <c r="H62" s="43"/>
      <c r="I62" s="96" t="str">
        <f>IF(ISBLANK(H62),"***",H62)</f>
        <v>***</v>
      </c>
      <c r="J62" s="129">
        <f t="shared" ref="J62:K62" si="8">SUM(J63,J102,J113,J123)</f>
        <v>29320913.940000001</v>
      </c>
      <c r="K62" s="130"/>
      <c r="L62" s="116">
        <f>SUM(L63,L102,L113,L123)</f>
        <v>28767536.41</v>
      </c>
    </row>
    <row r="63" spans="1:12" s="25" customFormat="1" ht="12.75" customHeight="1">
      <c r="A63" s="175" t="s">
        <v>189</v>
      </c>
      <c r="B63" s="175"/>
      <c r="C63" s="175"/>
      <c r="D63" s="175"/>
      <c r="E63" s="176"/>
      <c r="F63" s="41">
        <v>2</v>
      </c>
      <c r="G63" s="26" t="s">
        <v>190</v>
      </c>
      <c r="H63" s="43" t="s">
        <v>191</v>
      </c>
      <c r="I63" s="96" t="str">
        <f>IF(ISBLANK(H63),"***",H63)</f>
        <v>200</v>
      </c>
      <c r="J63" s="129">
        <f t="shared" ref="J63:K63" si="9">SUM(J64,J69,J77,J80,J89,J92,J95,J97)</f>
        <v>28180452.400000002</v>
      </c>
      <c r="K63" s="130"/>
      <c r="L63" s="116">
        <f>SUM(L64,L69,L77,L80,L89,L92,L95,L97)</f>
        <v>27685616.93</v>
      </c>
    </row>
    <row r="64" spans="1:12" s="25" customFormat="1" ht="22.5" customHeight="1">
      <c r="A64" s="177" t="s">
        <v>192</v>
      </c>
      <c r="B64" s="177"/>
      <c r="C64" s="177"/>
      <c r="D64" s="177"/>
      <c r="E64" s="178"/>
      <c r="F64" s="41">
        <v>2</v>
      </c>
      <c r="G64" s="26" t="s">
        <v>193</v>
      </c>
      <c r="H64" s="43" t="s">
        <v>188</v>
      </c>
      <c r="I64" s="96" t="str">
        <f>IF(ISBLANK(H64),"***",H64)</f>
        <v>210</v>
      </c>
      <c r="J64" s="129">
        <f t="shared" ref="J64:K64" si="10">SUM(J65:J68)</f>
        <v>22041614.050000001</v>
      </c>
      <c r="K64" s="130"/>
      <c r="L64" s="116">
        <f>SUM(L65:L68)</f>
        <v>22216084.18</v>
      </c>
    </row>
    <row r="65" spans="1:12" s="25" customFormat="1" ht="22.5" customHeight="1">
      <c r="A65" s="179" t="s">
        <v>194</v>
      </c>
      <c r="B65" s="179"/>
      <c r="C65" s="179"/>
      <c r="D65" s="179"/>
      <c r="E65" s="180"/>
      <c r="F65" s="41">
        <v>2</v>
      </c>
      <c r="G65" s="26" t="s">
        <v>195</v>
      </c>
      <c r="H65" s="43" t="s">
        <v>196</v>
      </c>
      <c r="I65" s="96" t="str">
        <f>IF(ISBLANK(H65),"***",H65)</f>
        <v>211</v>
      </c>
      <c r="J65" s="129">
        <v>16951352.140000001</v>
      </c>
      <c r="K65" s="130"/>
      <c r="L65" s="116">
        <v>17055279.809999999</v>
      </c>
    </row>
    <row r="66" spans="1:12" s="25" customFormat="1" ht="12.75" customHeight="1">
      <c r="A66" s="179" t="s">
        <v>197</v>
      </c>
      <c r="B66" s="179"/>
      <c r="C66" s="179"/>
      <c r="D66" s="179"/>
      <c r="E66" s="180"/>
      <c r="F66" s="41">
        <v>2</v>
      </c>
      <c r="G66" s="26" t="s">
        <v>198</v>
      </c>
      <c r="H66" s="43" t="s">
        <v>199</v>
      </c>
      <c r="I66" s="96" t="str">
        <f>IF(ISBLANK(H66),"***",H66)</f>
        <v>212</v>
      </c>
      <c r="J66" s="129">
        <v>13825.25</v>
      </c>
      <c r="K66" s="130"/>
      <c r="L66" s="116">
        <v>8922.26</v>
      </c>
    </row>
    <row r="67" spans="1:12" s="25" customFormat="1" ht="12.75" customHeight="1">
      <c r="A67" s="179" t="s">
        <v>200</v>
      </c>
      <c r="B67" s="179"/>
      <c r="C67" s="179"/>
      <c r="D67" s="179"/>
      <c r="E67" s="180"/>
      <c r="F67" s="41">
        <v>2</v>
      </c>
      <c r="G67" s="26" t="s">
        <v>201</v>
      </c>
      <c r="H67" s="43" t="s">
        <v>202</v>
      </c>
      <c r="I67" s="96" t="str">
        <f>IF(ISBLANK(H67),"***",H67)</f>
        <v>213</v>
      </c>
      <c r="J67" s="129">
        <v>5076436.66</v>
      </c>
      <c r="K67" s="130"/>
      <c r="L67" s="116">
        <v>5151882.1100000003</v>
      </c>
    </row>
    <row r="68" spans="1:12" s="25" customFormat="1">
      <c r="A68" s="179"/>
      <c r="B68" s="179"/>
      <c r="C68" s="179"/>
      <c r="D68" s="179"/>
      <c r="E68" s="180"/>
      <c r="F68" s="41">
        <v>2</v>
      </c>
      <c r="G68" s="26" t="s">
        <v>203</v>
      </c>
      <c r="H68" s="43"/>
      <c r="I68" s="96" t="str">
        <f>IF(ISBLANK(H68),"***",H68)</f>
        <v>***</v>
      </c>
      <c r="J68" s="129">
        <v>0</v>
      </c>
      <c r="K68" s="130"/>
      <c r="L68" s="116">
        <v>0</v>
      </c>
    </row>
    <row r="69" spans="1:12" s="25" customFormat="1" ht="12.75" customHeight="1">
      <c r="A69" s="177" t="s">
        <v>204</v>
      </c>
      <c r="B69" s="177"/>
      <c r="C69" s="177"/>
      <c r="D69" s="177"/>
      <c r="E69" s="178"/>
      <c r="F69" s="41">
        <v>2</v>
      </c>
      <c r="G69" s="26" t="s">
        <v>205</v>
      </c>
      <c r="H69" s="43" t="s">
        <v>190</v>
      </c>
      <c r="I69" s="96" t="str">
        <f>IF(ISBLANK(H69),"***",H69)</f>
        <v>220</v>
      </c>
      <c r="J69" s="129">
        <f t="shared" ref="J69:K69" si="11">SUM(J70:J76)</f>
        <v>5811738.8399999999</v>
      </c>
      <c r="K69" s="130"/>
      <c r="L69" s="116">
        <f>SUM(L70:L76)</f>
        <v>5199035.21</v>
      </c>
    </row>
    <row r="70" spans="1:12" s="25" customFormat="1" ht="22.5" customHeight="1">
      <c r="A70" s="179" t="s">
        <v>206</v>
      </c>
      <c r="B70" s="179"/>
      <c r="C70" s="179"/>
      <c r="D70" s="179"/>
      <c r="E70" s="180"/>
      <c r="F70" s="41">
        <v>2</v>
      </c>
      <c r="G70" s="26" t="s">
        <v>207</v>
      </c>
      <c r="H70" s="43" t="s">
        <v>208</v>
      </c>
      <c r="I70" s="96" t="str">
        <f>IF(ISBLANK(H70),"***",H70)</f>
        <v>221</v>
      </c>
      <c r="J70" s="129">
        <v>22634.94</v>
      </c>
      <c r="K70" s="130"/>
      <c r="L70" s="116">
        <v>19311.78</v>
      </c>
    </row>
    <row r="71" spans="1:12" s="25" customFormat="1" ht="12.75" customHeight="1">
      <c r="A71" s="179" t="s">
        <v>209</v>
      </c>
      <c r="B71" s="179"/>
      <c r="C71" s="179"/>
      <c r="D71" s="179"/>
      <c r="E71" s="180"/>
      <c r="F71" s="41">
        <v>2</v>
      </c>
      <c r="G71" s="26" t="s">
        <v>210</v>
      </c>
      <c r="H71" s="43" t="s">
        <v>211</v>
      </c>
      <c r="I71" s="96" t="str">
        <f>IF(ISBLANK(H71),"***",H71)</f>
        <v>222</v>
      </c>
      <c r="J71" s="129">
        <v>0</v>
      </c>
      <c r="K71" s="130"/>
      <c r="L71" s="116">
        <v>0</v>
      </c>
    </row>
    <row r="72" spans="1:12" s="25" customFormat="1" ht="12.75" customHeight="1">
      <c r="A72" s="179" t="s">
        <v>212</v>
      </c>
      <c r="B72" s="179"/>
      <c r="C72" s="179"/>
      <c r="D72" s="179"/>
      <c r="E72" s="180"/>
      <c r="F72" s="41">
        <v>2</v>
      </c>
      <c r="G72" s="26" t="s">
        <v>213</v>
      </c>
      <c r="H72" s="43" t="s">
        <v>214</v>
      </c>
      <c r="I72" s="96" t="str">
        <f>IF(ISBLANK(H72),"***",H72)</f>
        <v>223</v>
      </c>
      <c r="J72" s="129">
        <v>1039186.56</v>
      </c>
      <c r="K72" s="130"/>
      <c r="L72" s="116">
        <v>1289373.58</v>
      </c>
    </row>
    <row r="73" spans="1:12" s="25" customFormat="1" ht="12.75" customHeight="1">
      <c r="A73" s="179" t="s">
        <v>215</v>
      </c>
      <c r="B73" s="179"/>
      <c r="C73" s="179"/>
      <c r="D73" s="179"/>
      <c r="E73" s="180"/>
      <c r="F73" s="41">
        <v>2</v>
      </c>
      <c r="G73" s="26" t="s">
        <v>216</v>
      </c>
      <c r="H73" s="43" t="s">
        <v>217</v>
      </c>
      <c r="I73" s="96" t="str">
        <f>IF(ISBLANK(H73),"***",H73)</f>
        <v>224</v>
      </c>
      <c r="J73" s="129">
        <v>0</v>
      </c>
      <c r="K73" s="130"/>
      <c r="L73" s="116">
        <v>0</v>
      </c>
    </row>
    <row r="74" spans="1:12" s="25" customFormat="1" ht="12.75" customHeight="1">
      <c r="A74" s="179" t="s">
        <v>218</v>
      </c>
      <c r="B74" s="179"/>
      <c r="C74" s="179"/>
      <c r="D74" s="179"/>
      <c r="E74" s="180"/>
      <c r="F74" s="41">
        <v>2</v>
      </c>
      <c r="G74" s="26" t="s">
        <v>219</v>
      </c>
      <c r="H74" s="43" t="s">
        <v>220</v>
      </c>
      <c r="I74" s="96" t="str">
        <f>IF(ISBLANK(H74),"***",H74)</f>
        <v>225</v>
      </c>
      <c r="J74" s="129">
        <v>830761.94</v>
      </c>
      <c r="K74" s="130"/>
      <c r="L74" s="116">
        <v>548691.97</v>
      </c>
    </row>
    <row r="75" spans="1:12" s="25" customFormat="1" ht="12.75" customHeight="1">
      <c r="A75" s="179" t="s">
        <v>221</v>
      </c>
      <c r="B75" s="179"/>
      <c r="C75" s="179"/>
      <c r="D75" s="179"/>
      <c r="E75" s="180"/>
      <c r="F75" s="41">
        <v>2</v>
      </c>
      <c r="G75" s="26" t="s">
        <v>222</v>
      </c>
      <c r="H75" s="43" t="s">
        <v>223</v>
      </c>
      <c r="I75" s="96" t="str">
        <f>IF(ISBLANK(H75),"***",H75)</f>
        <v>226</v>
      </c>
      <c r="J75" s="129">
        <v>3919155.4</v>
      </c>
      <c r="K75" s="130"/>
      <c r="L75" s="116">
        <v>3341657.88</v>
      </c>
    </row>
    <row r="76" spans="1:12" s="25" customFormat="1">
      <c r="A76" s="179"/>
      <c r="B76" s="179"/>
      <c r="C76" s="179"/>
      <c r="D76" s="179"/>
      <c r="E76" s="180"/>
      <c r="F76" s="41">
        <v>2</v>
      </c>
      <c r="G76" s="26" t="s">
        <v>224</v>
      </c>
      <c r="H76" s="43"/>
      <c r="I76" s="96" t="str">
        <f>IF(ISBLANK(H76),"***",H76)</f>
        <v>***</v>
      </c>
      <c r="J76" s="129">
        <v>0</v>
      </c>
      <c r="K76" s="130"/>
      <c r="L76" s="116">
        <v>0</v>
      </c>
    </row>
    <row r="77" spans="1:12" s="25" customFormat="1" ht="12.75" customHeight="1">
      <c r="A77" s="177" t="s">
        <v>225</v>
      </c>
      <c r="B77" s="177"/>
      <c r="C77" s="177"/>
      <c r="D77" s="177"/>
      <c r="E77" s="178"/>
      <c r="F77" s="41">
        <v>2</v>
      </c>
      <c r="G77" s="26" t="s">
        <v>226</v>
      </c>
      <c r="H77" s="43" t="s">
        <v>193</v>
      </c>
      <c r="I77" s="96" t="str">
        <f>IF(ISBLANK(H77),"***",H77)</f>
        <v>230</v>
      </c>
      <c r="J77" s="129">
        <v>0</v>
      </c>
      <c r="K77" s="130"/>
      <c r="L77" s="116">
        <v>0</v>
      </c>
    </row>
    <row r="78" spans="1:12" s="25" customFormat="1" ht="22.5" customHeight="1">
      <c r="A78" s="179" t="s">
        <v>227</v>
      </c>
      <c r="B78" s="179"/>
      <c r="C78" s="179"/>
      <c r="D78" s="179"/>
      <c r="E78" s="180"/>
      <c r="F78" s="41">
        <v>2</v>
      </c>
      <c r="G78" s="26" t="s">
        <v>228</v>
      </c>
      <c r="H78" s="43" t="s">
        <v>195</v>
      </c>
      <c r="I78" s="96" t="str">
        <f>IF(ISBLANK(H78),"***",H78)</f>
        <v>231</v>
      </c>
      <c r="J78" s="129">
        <v>0</v>
      </c>
      <c r="K78" s="130"/>
      <c r="L78" s="116">
        <v>0</v>
      </c>
    </row>
    <row r="79" spans="1:12" s="25" customFormat="1">
      <c r="A79" s="179"/>
      <c r="B79" s="179"/>
      <c r="C79" s="179"/>
      <c r="D79" s="179"/>
      <c r="E79" s="180"/>
      <c r="F79" s="41">
        <v>2</v>
      </c>
      <c r="G79" s="26" t="s">
        <v>229</v>
      </c>
      <c r="H79" s="43"/>
      <c r="I79" s="96" t="str">
        <f>IF(ISBLANK(H79),"***",H79)</f>
        <v>***</v>
      </c>
      <c r="J79" s="129">
        <v>0</v>
      </c>
      <c r="K79" s="130"/>
      <c r="L79" s="116">
        <v>0</v>
      </c>
    </row>
    <row r="80" spans="1:12" s="25" customFormat="1" ht="12.75" customHeight="1">
      <c r="A80" s="177" t="s">
        <v>230</v>
      </c>
      <c r="B80" s="177"/>
      <c r="C80" s="177"/>
      <c r="D80" s="177"/>
      <c r="E80" s="178"/>
      <c r="F80" s="41">
        <v>2</v>
      </c>
      <c r="G80" s="26" t="s">
        <v>231</v>
      </c>
      <c r="H80" s="43" t="s">
        <v>205</v>
      </c>
      <c r="I80" s="96" t="str">
        <f>IF(ISBLANK(H80),"***",H80)</f>
        <v>240</v>
      </c>
      <c r="J80" s="129">
        <v>0</v>
      </c>
      <c r="K80" s="130"/>
      <c r="L80" s="116">
        <v>0</v>
      </c>
    </row>
    <row r="81" spans="1:12" s="25" customFormat="1" ht="22.5" customHeight="1">
      <c r="A81" s="179" t="s">
        <v>232</v>
      </c>
      <c r="B81" s="179"/>
      <c r="C81" s="179"/>
      <c r="D81" s="179"/>
      <c r="E81" s="180"/>
      <c r="F81" s="41">
        <v>2</v>
      </c>
      <c r="G81" s="26" t="s">
        <v>233</v>
      </c>
      <c r="H81" s="43" t="s">
        <v>207</v>
      </c>
      <c r="I81" s="96" t="str">
        <f>IF(ISBLANK(H81),"***",H81)</f>
        <v>241</v>
      </c>
      <c r="J81" s="129">
        <v>0</v>
      </c>
      <c r="K81" s="130"/>
      <c r="L81" s="116">
        <v>0</v>
      </c>
    </row>
    <row r="82" spans="1:12" s="25" customFormat="1" ht="22.5" customHeight="1">
      <c r="A82" s="179" t="s">
        <v>234</v>
      </c>
      <c r="B82" s="179"/>
      <c r="C82" s="179"/>
      <c r="D82" s="179"/>
      <c r="E82" s="180"/>
      <c r="F82" s="41">
        <v>2</v>
      </c>
      <c r="G82" s="26" t="s">
        <v>235</v>
      </c>
      <c r="H82" s="43" t="s">
        <v>210</v>
      </c>
      <c r="I82" s="96" t="str">
        <f>IF(ISBLANK(H82),"***",H82)</f>
        <v>242</v>
      </c>
      <c r="J82" s="129">
        <v>0</v>
      </c>
      <c r="K82" s="130"/>
      <c r="L82" s="116">
        <v>0</v>
      </c>
    </row>
    <row r="83" spans="1:12" s="25" customFormat="1" ht="13.5" thickBot="1">
      <c r="A83" s="179"/>
      <c r="B83" s="179"/>
      <c r="C83" s="179"/>
      <c r="D83" s="179"/>
      <c r="E83" s="180"/>
      <c r="F83" s="41">
        <v>2</v>
      </c>
      <c r="G83" s="26" t="s">
        <v>236</v>
      </c>
      <c r="H83" s="43"/>
      <c r="I83" s="96" t="str">
        <f>IF(ISBLANK(H83),"***",H83)</f>
        <v>***</v>
      </c>
      <c r="J83" s="129">
        <v>0</v>
      </c>
      <c r="K83" s="130"/>
      <c r="L83" s="116">
        <v>0</v>
      </c>
    </row>
    <row r="84" spans="1:12" ht="3" customHeight="1">
      <c r="G84" s="42"/>
      <c r="H84" s="42"/>
      <c r="I84" s="42"/>
      <c r="J84" s="42"/>
      <c r="K84" s="42"/>
      <c r="L84" s="42"/>
    </row>
    <row r="85" spans="1:12" s="3" customFormat="1">
      <c r="A85" s="132"/>
      <c r="B85" s="132"/>
      <c r="C85" s="132"/>
      <c r="D85" s="132"/>
      <c r="E85" s="132"/>
      <c r="F85" s="133"/>
      <c r="G85" s="132"/>
      <c r="H85" s="132"/>
      <c r="I85" s="132"/>
      <c r="J85" s="132"/>
      <c r="K85" s="132"/>
      <c r="L85" s="120" t="s">
        <v>237</v>
      </c>
    </row>
    <row r="86" spans="1:12" s="3" customFormat="1" ht="28.5" customHeight="1">
      <c r="A86" s="123" t="s">
        <v>11</v>
      </c>
      <c r="B86" s="123"/>
      <c r="C86" s="123"/>
      <c r="D86" s="123"/>
      <c r="E86" s="124"/>
      <c r="F86" s="93"/>
      <c r="G86" s="23" t="s">
        <v>15</v>
      </c>
      <c r="H86" s="23" t="s">
        <v>16</v>
      </c>
      <c r="I86" s="86"/>
      <c r="J86" s="125" t="s">
        <v>17</v>
      </c>
      <c r="K86" s="126"/>
      <c r="L86" s="24" t="s">
        <v>18</v>
      </c>
    </row>
    <row r="87" spans="1:12" s="3" customFormat="1" ht="13.5" thickBot="1">
      <c r="A87" s="121">
        <v>1</v>
      </c>
      <c r="B87" s="121"/>
      <c r="C87" s="121"/>
      <c r="D87" s="121"/>
      <c r="E87" s="122"/>
      <c r="F87" s="94"/>
      <c r="G87" s="37">
        <v>2</v>
      </c>
      <c r="H87" s="37">
        <v>3</v>
      </c>
      <c r="I87" s="1"/>
      <c r="J87" s="127">
        <v>4</v>
      </c>
      <c r="K87" s="128"/>
      <c r="L87" s="38">
        <v>5</v>
      </c>
    </row>
    <row r="88" spans="1:12" s="3" customFormat="1" hidden="1">
      <c r="A88" s="36"/>
      <c r="B88" s="36"/>
      <c r="C88" s="36"/>
      <c r="D88" s="36"/>
      <c r="E88" s="36"/>
      <c r="F88" s="91"/>
      <c r="G88" s="39"/>
      <c r="H88" s="39"/>
      <c r="I88" s="39"/>
      <c r="J88" s="39"/>
      <c r="K88" s="39"/>
      <c r="L88" s="40"/>
    </row>
    <row r="89" spans="1:12" s="25" customFormat="1" ht="12.75" customHeight="1">
      <c r="A89" s="177" t="s">
        <v>238</v>
      </c>
      <c r="B89" s="177"/>
      <c r="C89" s="177"/>
      <c r="D89" s="177"/>
      <c r="E89" s="178"/>
      <c r="F89" s="41">
        <v>2</v>
      </c>
      <c r="G89" s="26" t="s">
        <v>239</v>
      </c>
      <c r="H89" s="43" t="s">
        <v>226</v>
      </c>
      <c r="I89" s="96" t="str">
        <f>IF(ISBLANK(H89),"***",H89)</f>
        <v>250</v>
      </c>
      <c r="J89" s="129">
        <v>0</v>
      </c>
      <c r="K89" s="130"/>
      <c r="L89" s="116">
        <v>0</v>
      </c>
    </row>
    <row r="90" spans="1:12" s="25" customFormat="1" ht="33.75" customHeight="1">
      <c r="A90" s="179" t="s">
        <v>240</v>
      </c>
      <c r="B90" s="179"/>
      <c r="C90" s="179"/>
      <c r="D90" s="179"/>
      <c r="E90" s="180"/>
      <c r="F90" s="41">
        <v>2</v>
      </c>
      <c r="G90" s="26" t="s">
        <v>241</v>
      </c>
      <c r="H90" s="43" t="s">
        <v>242</v>
      </c>
      <c r="I90" s="96" t="str">
        <f>IF(ISBLANK(H90),"***",H90)</f>
        <v>252</v>
      </c>
      <c r="J90" s="129">
        <v>0</v>
      </c>
      <c r="K90" s="130"/>
      <c r="L90" s="116">
        <v>0</v>
      </c>
    </row>
    <row r="91" spans="1:12" s="25" customFormat="1" ht="12.75" customHeight="1">
      <c r="A91" s="179" t="s">
        <v>243</v>
      </c>
      <c r="B91" s="179"/>
      <c r="C91" s="179"/>
      <c r="D91" s="179"/>
      <c r="E91" s="180"/>
      <c r="F91" s="41">
        <v>2</v>
      </c>
      <c r="G91" s="26" t="s">
        <v>244</v>
      </c>
      <c r="H91" s="43" t="s">
        <v>229</v>
      </c>
      <c r="I91" s="96" t="str">
        <f>IF(ISBLANK(H91),"***",H91)</f>
        <v>253</v>
      </c>
      <c r="J91" s="129">
        <v>0</v>
      </c>
      <c r="K91" s="130"/>
      <c r="L91" s="116">
        <v>0</v>
      </c>
    </row>
    <row r="92" spans="1:12" s="25" customFormat="1" ht="12.75" customHeight="1">
      <c r="A92" s="177" t="s">
        <v>245</v>
      </c>
      <c r="B92" s="177"/>
      <c r="C92" s="177"/>
      <c r="D92" s="177"/>
      <c r="E92" s="178"/>
      <c r="F92" s="41">
        <v>2</v>
      </c>
      <c r="G92" s="26" t="s">
        <v>246</v>
      </c>
      <c r="H92" s="43" t="s">
        <v>231</v>
      </c>
      <c r="I92" s="96" t="str">
        <f>IF(ISBLANK(H92),"***",H92)</f>
        <v>260</v>
      </c>
      <c r="J92" s="129">
        <v>39527</v>
      </c>
      <c r="K92" s="130"/>
      <c r="L92" s="116">
        <v>22660</v>
      </c>
    </row>
    <row r="93" spans="1:12" s="25" customFormat="1" ht="22.5" customHeight="1">
      <c r="A93" s="179" t="s">
        <v>247</v>
      </c>
      <c r="B93" s="179"/>
      <c r="C93" s="179"/>
      <c r="D93" s="179"/>
      <c r="E93" s="180"/>
      <c r="F93" s="41">
        <v>2</v>
      </c>
      <c r="G93" s="26" t="s">
        <v>248</v>
      </c>
      <c r="H93" s="43" t="s">
        <v>235</v>
      </c>
      <c r="I93" s="96" t="str">
        <f>IF(ISBLANK(H93),"***",H93)</f>
        <v>262</v>
      </c>
      <c r="J93" s="129">
        <v>39527</v>
      </c>
      <c r="K93" s="130"/>
      <c r="L93" s="116">
        <v>22660</v>
      </c>
    </row>
    <row r="94" spans="1:12" s="25" customFormat="1" ht="22.5" customHeight="1">
      <c r="A94" s="179" t="s">
        <v>249</v>
      </c>
      <c r="B94" s="179"/>
      <c r="C94" s="179"/>
      <c r="D94" s="179"/>
      <c r="E94" s="180"/>
      <c r="F94" s="41">
        <v>2</v>
      </c>
      <c r="G94" s="26" t="s">
        <v>250</v>
      </c>
      <c r="H94" s="43" t="s">
        <v>236</v>
      </c>
      <c r="I94" s="96" t="str">
        <f>IF(ISBLANK(H94),"***",H94)</f>
        <v>263</v>
      </c>
      <c r="J94" s="129">
        <v>0</v>
      </c>
      <c r="K94" s="130"/>
      <c r="L94" s="116">
        <v>0</v>
      </c>
    </row>
    <row r="95" spans="1:12" s="25" customFormat="1" ht="12.75" customHeight="1">
      <c r="A95" s="177" t="s">
        <v>251</v>
      </c>
      <c r="B95" s="177"/>
      <c r="C95" s="177"/>
      <c r="D95" s="177"/>
      <c r="E95" s="178"/>
      <c r="F95" s="41">
        <v>2</v>
      </c>
      <c r="G95" s="26" t="s">
        <v>252</v>
      </c>
      <c r="H95" s="43" t="s">
        <v>239</v>
      </c>
      <c r="I95" s="96" t="str">
        <f>IF(ISBLANK(H95),"***",H95)</f>
        <v>270</v>
      </c>
      <c r="J95" s="129">
        <v>0</v>
      </c>
      <c r="K95" s="130"/>
      <c r="L95" s="116">
        <v>0</v>
      </c>
    </row>
    <row r="96" spans="1:12" s="25" customFormat="1" ht="22.5" customHeight="1">
      <c r="A96" s="179" t="s">
        <v>253</v>
      </c>
      <c r="B96" s="179"/>
      <c r="C96" s="179"/>
      <c r="D96" s="179"/>
      <c r="E96" s="180"/>
      <c r="F96" s="41">
        <v>2</v>
      </c>
      <c r="G96" s="26" t="s">
        <v>254</v>
      </c>
      <c r="H96" s="43" t="s">
        <v>244</v>
      </c>
      <c r="I96" s="96" t="str">
        <f>IF(ISBLANK(H96),"***",H96)</f>
        <v>273</v>
      </c>
      <c r="J96" s="129">
        <v>0</v>
      </c>
      <c r="K96" s="130"/>
      <c r="L96" s="116">
        <v>0</v>
      </c>
    </row>
    <row r="97" spans="1:12" s="25" customFormat="1" ht="12.75" customHeight="1">
      <c r="A97" s="177" t="s">
        <v>251</v>
      </c>
      <c r="B97" s="177"/>
      <c r="C97" s="177"/>
      <c r="D97" s="177"/>
      <c r="E97" s="178"/>
      <c r="F97" s="41">
        <v>2</v>
      </c>
      <c r="G97" s="26" t="s">
        <v>255</v>
      </c>
      <c r="H97" s="43" t="s">
        <v>252</v>
      </c>
      <c r="I97" s="96" t="str">
        <f>IF(ISBLANK(H97),"***",H97)</f>
        <v>290</v>
      </c>
      <c r="J97" s="129">
        <v>287572.51</v>
      </c>
      <c r="K97" s="130"/>
      <c r="L97" s="116">
        <v>247837.54</v>
      </c>
    </row>
    <row r="98" spans="1:12" s="25" customFormat="1" ht="22.5" customHeight="1">
      <c r="A98" s="179" t="s">
        <v>256</v>
      </c>
      <c r="B98" s="179"/>
      <c r="C98" s="179"/>
      <c r="D98" s="179"/>
      <c r="E98" s="180"/>
      <c r="F98" s="41">
        <v>2</v>
      </c>
      <c r="G98" s="26" t="s">
        <v>257</v>
      </c>
      <c r="H98" s="43" t="s">
        <v>252</v>
      </c>
      <c r="I98" s="96" t="str">
        <f>IF(ISBLANK(H98),"***",H98)</f>
        <v>290</v>
      </c>
      <c r="J98" s="129">
        <v>58357</v>
      </c>
      <c r="K98" s="130"/>
      <c r="L98" s="116">
        <v>62900</v>
      </c>
    </row>
    <row r="99" spans="1:12" s="25" customFormat="1">
      <c r="A99" s="179"/>
      <c r="B99" s="179"/>
      <c r="C99" s="179"/>
      <c r="D99" s="179"/>
      <c r="E99" s="180"/>
      <c r="F99" s="41">
        <v>2</v>
      </c>
      <c r="G99" s="26" t="s">
        <v>258</v>
      </c>
      <c r="H99" s="43"/>
      <c r="I99" s="96" t="str">
        <f>IF(ISBLANK(H99),"***",H99)</f>
        <v>***</v>
      </c>
      <c r="J99" s="129">
        <v>0</v>
      </c>
      <c r="K99" s="130"/>
      <c r="L99" s="116">
        <v>0</v>
      </c>
    </row>
    <row r="100" spans="1:12" s="25" customFormat="1">
      <c r="A100" s="179"/>
      <c r="B100" s="179"/>
      <c r="C100" s="179"/>
      <c r="D100" s="179"/>
      <c r="E100" s="180"/>
      <c r="F100" s="41">
        <v>2</v>
      </c>
      <c r="G100" s="26" t="s">
        <v>259</v>
      </c>
      <c r="H100" s="43"/>
      <c r="I100" s="96" t="str">
        <f>IF(ISBLANK(H100),"***",H100)</f>
        <v>***</v>
      </c>
      <c r="J100" s="129">
        <v>0</v>
      </c>
      <c r="K100" s="130"/>
      <c r="L100" s="116">
        <v>0</v>
      </c>
    </row>
    <row r="101" spans="1:12" s="25" customFormat="1">
      <c r="A101" s="179"/>
      <c r="B101" s="179"/>
      <c r="C101" s="179"/>
      <c r="D101" s="179"/>
      <c r="E101" s="180"/>
      <c r="F101" s="41">
        <v>2</v>
      </c>
      <c r="G101" s="26" t="s">
        <v>260</v>
      </c>
      <c r="H101" s="43"/>
      <c r="I101" s="96" t="str">
        <f>IF(ISBLANK(H101),"***",H101)</f>
        <v>***</v>
      </c>
      <c r="J101" s="129">
        <v>0</v>
      </c>
      <c r="K101" s="130"/>
      <c r="L101" s="116">
        <v>0</v>
      </c>
    </row>
    <row r="102" spans="1:12" s="25" customFormat="1" ht="12.75" customHeight="1">
      <c r="A102" s="175" t="s">
        <v>261</v>
      </c>
      <c r="B102" s="175"/>
      <c r="C102" s="175"/>
      <c r="D102" s="175"/>
      <c r="E102" s="176"/>
      <c r="F102" s="41">
        <v>2</v>
      </c>
      <c r="G102" s="26" t="s">
        <v>262</v>
      </c>
      <c r="H102" s="43"/>
      <c r="I102" s="96" t="str">
        <f>IF(ISBLANK(H102),"***",H102)</f>
        <v>***</v>
      </c>
      <c r="J102" s="129">
        <f t="shared" ref="J102:K102" si="12">J103</f>
        <v>1140461.54</v>
      </c>
      <c r="K102" s="130"/>
      <c r="L102" s="116">
        <f>L103</f>
        <v>1081919.48</v>
      </c>
    </row>
    <row r="103" spans="1:12" s="25" customFormat="1" ht="22.5" customHeight="1">
      <c r="A103" s="177" t="s">
        <v>263</v>
      </c>
      <c r="B103" s="177"/>
      <c r="C103" s="177"/>
      <c r="D103" s="177"/>
      <c r="E103" s="178"/>
      <c r="F103" s="41">
        <v>2</v>
      </c>
      <c r="G103" s="26" t="s">
        <v>264</v>
      </c>
      <c r="H103" s="43" t="s">
        <v>255</v>
      </c>
      <c r="I103" s="96" t="str">
        <f>IF(ISBLANK(H103),"***",H103)</f>
        <v>300</v>
      </c>
      <c r="J103" s="129">
        <f t="shared" ref="J103:K103" si="13">SUM(J104:J107)</f>
        <v>1140461.54</v>
      </c>
      <c r="K103" s="130"/>
      <c r="L103" s="116">
        <f>SUM(L104:L107)</f>
        <v>1081919.48</v>
      </c>
    </row>
    <row r="104" spans="1:12" s="25" customFormat="1" ht="22.5" customHeight="1">
      <c r="A104" s="179" t="s">
        <v>265</v>
      </c>
      <c r="B104" s="179"/>
      <c r="C104" s="179"/>
      <c r="D104" s="179"/>
      <c r="E104" s="180"/>
      <c r="F104" s="41">
        <v>2</v>
      </c>
      <c r="G104" s="26" t="s">
        <v>266</v>
      </c>
      <c r="H104" s="43" t="s">
        <v>262</v>
      </c>
      <c r="I104" s="96" t="str">
        <f>IF(ISBLANK(H104),"***",H104)</f>
        <v>310</v>
      </c>
      <c r="J104" s="129">
        <v>943033.05</v>
      </c>
      <c r="K104" s="130"/>
      <c r="L104" s="116">
        <v>832317.48</v>
      </c>
    </row>
    <row r="105" spans="1:12" s="25" customFormat="1" ht="12.75" customHeight="1">
      <c r="A105" s="179" t="s">
        <v>153</v>
      </c>
      <c r="B105" s="179"/>
      <c r="C105" s="179"/>
      <c r="D105" s="179"/>
      <c r="E105" s="180"/>
      <c r="F105" s="41">
        <v>2</v>
      </c>
      <c r="G105" s="26" t="s">
        <v>267</v>
      </c>
      <c r="H105" s="43" t="s">
        <v>264</v>
      </c>
      <c r="I105" s="96" t="str">
        <f>IF(ISBLANK(H105),"***",H105)</f>
        <v>320</v>
      </c>
      <c r="J105" s="129">
        <v>0</v>
      </c>
      <c r="K105" s="130"/>
      <c r="L105" s="116">
        <v>0</v>
      </c>
    </row>
    <row r="106" spans="1:12" s="25" customFormat="1" ht="12.75" customHeight="1">
      <c r="A106" s="179" t="s">
        <v>156</v>
      </c>
      <c r="B106" s="179"/>
      <c r="C106" s="179"/>
      <c r="D106" s="179"/>
      <c r="E106" s="180"/>
      <c r="F106" s="41">
        <v>2</v>
      </c>
      <c r="G106" s="26" t="s">
        <v>268</v>
      </c>
      <c r="H106" s="43" t="s">
        <v>269</v>
      </c>
      <c r="I106" s="96" t="str">
        <f>IF(ISBLANK(H106),"***",H106)</f>
        <v>330</v>
      </c>
      <c r="J106" s="129">
        <v>0</v>
      </c>
      <c r="K106" s="130"/>
      <c r="L106" s="116">
        <v>0</v>
      </c>
    </row>
    <row r="107" spans="1:12" s="25" customFormat="1" ht="12.75" customHeight="1" thickBot="1">
      <c r="A107" s="179" t="s">
        <v>159</v>
      </c>
      <c r="B107" s="179"/>
      <c r="C107" s="179"/>
      <c r="D107" s="179"/>
      <c r="E107" s="180"/>
      <c r="F107" s="41">
        <v>2</v>
      </c>
      <c r="G107" s="26" t="s">
        <v>270</v>
      </c>
      <c r="H107" s="43" t="s">
        <v>271</v>
      </c>
      <c r="I107" s="96" t="str">
        <f>IF(ISBLANK(H107),"***",H107)</f>
        <v>340</v>
      </c>
      <c r="J107" s="129">
        <v>197428.49</v>
      </c>
      <c r="K107" s="130"/>
      <c r="L107" s="116">
        <v>249602</v>
      </c>
    </row>
    <row r="108" spans="1:12" ht="3" customHeight="1">
      <c r="G108" s="42"/>
      <c r="H108" s="42"/>
      <c r="I108" s="42"/>
      <c r="J108" s="42"/>
      <c r="K108" s="42"/>
      <c r="L108" s="42"/>
    </row>
    <row r="109" spans="1:12" s="3" customFormat="1">
      <c r="A109" s="132"/>
      <c r="B109" s="132"/>
      <c r="C109" s="132"/>
      <c r="D109" s="132"/>
      <c r="E109" s="132"/>
      <c r="F109" s="133"/>
      <c r="G109" s="132"/>
      <c r="H109" s="132"/>
      <c r="I109" s="132"/>
      <c r="J109" s="132"/>
      <c r="K109" s="132"/>
      <c r="L109" s="120" t="s">
        <v>272</v>
      </c>
    </row>
    <row r="110" spans="1:12" s="3" customFormat="1" ht="28.5" customHeight="1">
      <c r="A110" s="123" t="s">
        <v>11</v>
      </c>
      <c r="B110" s="123"/>
      <c r="C110" s="123"/>
      <c r="D110" s="123"/>
      <c r="E110" s="124"/>
      <c r="F110" s="93"/>
      <c r="G110" s="23" t="s">
        <v>15</v>
      </c>
      <c r="H110" s="23" t="s">
        <v>16</v>
      </c>
      <c r="I110" s="86"/>
      <c r="J110" s="125" t="s">
        <v>17</v>
      </c>
      <c r="K110" s="126"/>
      <c r="L110" s="24" t="s">
        <v>18</v>
      </c>
    </row>
    <row r="111" spans="1:12" s="3" customFormat="1" ht="13.5" thickBot="1">
      <c r="A111" s="121">
        <v>1</v>
      </c>
      <c r="B111" s="121"/>
      <c r="C111" s="121"/>
      <c r="D111" s="121"/>
      <c r="E111" s="122"/>
      <c r="F111" s="94"/>
      <c r="G111" s="37">
        <v>2</v>
      </c>
      <c r="H111" s="37">
        <v>3</v>
      </c>
      <c r="I111" s="1"/>
      <c r="J111" s="127">
        <v>4</v>
      </c>
      <c r="K111" s="128"/>
      <c r="L111" s="38">
        <v>5</v>
      </c>
    </row>
    <row r="112" spans="1:12" s="3" customFormat="1" hidden="1">
      <c r="A112" s="36"/>
      <c r="B112" s="36"/>
      <c r="C112" s="36"/>
      <c r="D112" s="36"/>
      <c r="E112" s="36"/>
      <c r="F112" s="91"/>
      <c r="G112" s="39"/>
      <c r="H112" s="39"/>
      <c r="I112" s="39"/>
      <c r="J112" s="39"/>
      <c r="K112" s="39"/>
      <c r="L112" s="40"/>
    </row>
    <row r="113" spans="1:12" s="25" customFormat="1" ht="12.75" customHeight="1">
      <c r="A113" s="175" t="s">
        <v>273</v>
      </c>
      <c r="B113" s="175"/>
      <c r="C113" s="175"/>
      <c r="D113" s="175"/>
      <c r="E113" s="176"/>
      <c r="F113" s="41">
        <v>2</v>
      </c>
      <c r="G113" s="26" t="s">
        <v>269</v>
      </c>
      <c r="H113" s="43"/>
      <c r="I113" s="96" t="str">
        <f>IF(ISBLANK(H113),"***",H113)</f>
        <v>***</v>
      </c>
      <c r="J113" s="129">
        <f t="shared" ref="J113:K113" si="14">SUM(J114,J120)</f>
        <v>0</v>
      </c>
      <c r="K113" s="130"/>
      <c r="L113" s="116">
        <f>SUM(L114,L120)</f>
        <v>0</v>
      </c>
    </row>
    <row r="114" spans="1:12" s="25" customFormat="1" ht="22.5" customHeight="1">
      <c r="A114" s="177" t="s">
        <v>163</v>
      </c>
      <c r="B114" s="177"/>
      <c r="C114" s="177"/>
      <c r="D114" s="177"/>
      <c r="E114" s="178"/>
      <c r="F114" s="41">
        <v>2</v>
      </c>
      <c r="G114" s="26" t="s">
        <v>271</v>
      </c>
      <c r="H114" s="43" t="s">
        <v>274</v>
      </c>
      <c r="I114" s="96" t="str">
        <f>IF(ISBLANK(H114),"***",H114)</f>
        <v>500</v>
      </c>
      <c r="J114" s="129">
        <f t="shared" ref="J114:K114" si="15">SUM(J115:J119)</f>
        <v>0</v>
      </c>
      <c r="K114" s="130"/>
      <c r="L114" s="116">
        <f>SUM(L115:L119)</f>
        <v>0</v>
      </c>
    </row>
    <row r="115" spans="1:12" s="25" customFormat="1" ht="22.5" customHeight="1">
      <c r="A115" s="179" t="s">
        <v>275</v>
      </c>
      <c r="B115" s="179"/>
      <c r="C115" s="179"/>
      <c r="D115" s="179"/>
      <c r="E115" s="180"/>
      <c r="F115" s="41">
        <v>2</v>
      </c>
      <c r="G115" s="26" t="s">
        <v>276</v>
      </c>
      <c r="H115" s="43" t="s">
        <v>277</v>
      </c>
      <c r="I115" s="96" t="str">
        <f>IF(ISBLANK(H115),"***",H115)</f>
        <v>520</v>
      </c>
      <c r="J115" s="129">
        <v>0</v>
      </c>
      <c r="K115" s="130"/>
      <c r="L115" s="116">
        <v>0</v>
      </c>
    </row>
    <row r="116" spans="1:12" s="25" customFormat="1" ht="12.75" customHeight="1">
      <c r="A116" s="179" t="s">
        <v>278</v>
      </c>
      <c r="B116" s="179"/>
      <c r="C116" s="179"/>
      <c r="D116" s="179"/>
      <c r="E116" s="180"/>
      <c r="F116" s="41">
        <v>2</v>
      </c>
      <c r="G116" s="26" t="s">
        <v>279</v>
      </c>
      <c r="H116" s="43" t="s">
        <v>280</v>
      </c>
      <c r="I116" s="96" t="str">
        <f>IF(ISBLANK(H116),"***",H116)</f>
        <v>530</v>
      </c>
      <c r="J116" s="129">
        <v>0</v>
      </c>
      <c r="K116" s="130"/>
      <c r="L116" s="116">
        <v>0</v>
      </c>
    </row>
    <row r="117" spans="1:12" s="25" customFormat="1" ht="12.75" customHeight="1">
      <c r="A117" s="179" t="s">
        <v>281</v>
      </c>
      <c r="B117" s="179"/>
      <c r="C117" s="179"/>
      <c r="D117" s="179"/>
      <c r="E117" s="180"/>
      <c r="F117" s="41">
        <v>2</v>
      </c>
      <c r="G117" s="26" t="s">
        <v>282</v>
      </c>
      <c r="H117" s="43" t="s">
        <v>283</v>
      </c>
      <c r="I117" s="96" t="str">
        <f>IF(ISBLANK(H117),"***",H117)</f>
        <v>540</v>
      </c>
      <c r="J117" s="129">
        <v>0</v>
      </c>
      <c r="K117" s="130"/>
      <c r="L117" s="116">
        <v>0</v>
      </c>
    </row>
    <row r="118" spans="1:12" s="25" customFormat="1" ht="12.75" customHeight="1">
      <c r="A118" s="179" t="s">
        <v>175</v>
      </c>
      <c r="B118" s="179"/>
      <c r="C118" s="179"/>
      <c r="D118" s="179"/>
      <c r="E118" s="180"/>
      <c r="F118" s="41">
        <v>2</v>
      </c>
      <c r="G118" s="26" t="s">
        <v>284</v>
      </c>
      <c r="H118" s="43" t="s">
        <v>285</v>
      </c>
      <c r="I118" s="96" t="str">
        <f>IF(ISBLANK(H118),"***",H118)</f>
        <v>550</v>
      </c>
      <c r="J118" s="129">
        <v>0</v>
      </c>
      <c r="K118" s="130"/>
      <c r="L118" s="116">
        <v>0</v>
      </c>
    </row>
    <row r="119" spans="1:12" s="25" customFormat="1">
      <c r="A119" s="179"/>
      <c r="B119" s="179"/>
      <c r="C119" s="179"/>
      <c r="D119" s="179"/>
      <c r="E119" s="180"/>
      <c r="F119" s="41">
        <v>2</v>
      </c>
      <c r="G119" s="26" t="s">
        <v>286</v>
      </c>
      <c r="H119" s="43"/>
      <c r="I119" s="96" t="str">
        <f>IF(ISBLANK(H119),"***",H119)</f>
        <v>***</v>
      </c>
      <c r="J119" s="129">
        <v>0</v>
      </c>
      <c r="K119" s="130"/>
      <c r="L119" s="116">
        <v>0</v>
      </c>
    </row>
    <row r="120" spans="1:12" s="25" customFormat="1" ht="12.75" customHeight="1">
      <c r="A120" s="177" t="s">
        <v>287</v>
      </c>
      <c r="B120" s="177"/>
      <c r="C120" s="177"/>
      <c r="D120" s="177"/>
      <c r="E120" s="178"/>
      <c r="F120" s="41">
        <v>2</v>
      </c>
      <c r="G120" s="26" t="s">
        <v>288</v>
      </c>
      <c r="H120" s="43" t="s">
        <v>289</v>
      </c>
      <c r="I120" s="96" t="str">
        <f>IF(ISBLANK(H120),"***",H120)</f>
        <v>800</v>
      </c>
      <c r="J120" s="129">
        <v>0</v>
      </c>
      <c r="K120" s="130"/>
      <c r="L120" s="116">
        <v>0</v>
      </c>
    </row>
    <row r="121" spans="1:12" s="25" customFormat="1" ht="22.5" customHeight="1">
      <c r="A121" s="179" t="s">
        <v>290</v>
      </c>
      <c r="B121" s="179"/>
      <c r="C121" s="179"/>
      <c r="D121" s="179"/>
      <c r="E121" s="180"/>
      <c r="F121" s="41">
        <v>2</v>
      </c>
      <c r="G121" s="26" t="s">
        <v>291</v>
      </c>
      <c r="H121" s="43" t="s">
        <v>292</v>
      </c>
      <c r="I121" s="96" t="str">
        <f>IF(ISBLANK(H121),"***",H121)</f>
        <v>810</v>
      </c>
      <c r="J121" s="129">
        <v>0</v>
      </c>
      <c r="K121" s="130"/>
      <c r="L121" s="116">
        <v>0</v>
      </c>
    </row>
    <row r="122" spans="1:12" s="25" customFormat="1">
      <c r="A122" s="179"/>
      <c r="B122" s="179"/>
      <c r="C122" s="179"/>
      <c r="D122" s="179"/>
      <c r="E122" s="180"/>
      <c r="F122" s="41">
        <v>2</v>
      </c>
      <c r="G122" s="26" t="s">
        <v>293</v>
      </c>
      <c r="H122" s="43"/>
      <c r="I122" s="96" t="str">
        <f>IF(ISBLANK(H122),"***",H122)</f>
        <v>***</v>
      </c>
      <c r="J122" s="129">
        <v>0</v>
      </c>
      <c r="K122" s="130"/>
      <c r="L122" s="116">
        <v>0</v>
      </c>
    </row>
    <row r="123" spans="1:12" s="25" customFormat="1" ht="12.75" customHeight="1">
      <c r="A123" s="175" t="s">
        <v>294</v>
      </c>
      <c r="B123" s="175"/>
      <c r="C123" s="175"/>
      <c r="D123" s="175"/>
      <c r="E123" s="176"/>
      <c r="F123" s="41">
        <v>2</v>
      </c>
      <c r="G123" s="26" t="s">
        <v>295</v>
      </c>
      <c r="H123" s="43"/>
      <c r="I123" s="96" t="str">
        <f>IF(ISBLANK(H123),"***",H123)</f>
        <v>***</v>
      </c>
      <c r="J123" s="129">
        <v>0</v>
      </c>
      <c r="K123" s="130"/>
      <c r="L123" s="116">
        <v>0</v>
      </c>
    </row>
    <row r="124" spans="1:12" s="25" customFormat="1" ht="22.5" customHeight="1">
      <c r="A124" s="179" t="s">
        <v>296</v>
      </c>
      <c r="B124" s="179"/>
      <c r="C124" s="179"/>
      <c r="D124" s="179"/>
      <c r="E124" s="180"/>
      <c r="F124" s="41">
        <v>2</v>
      </c>
      <c r="G124" s="26" t="s">
        <v>297</v>
      </c>
      <c r="H124" s="43"/>
      <c r="I124" s="96" t="str">
        <f>IF(ISBLANK(H124),"***",H124)</f>
        <v>***</v>
      </c>
      <c r="J124" s="129">
        <v>0</v>
      </c>
      <c r="K124" s="130"/>
      <c r="L124" s="116">
        <v>0</v>
      </c>
    </row>
    <row r="125" spans="1:12" s="25" customFormat="1">
      <c r="A125" s="179"/>
      <c r="B125" s="179"/>
      <c r="C125" s="179"/>
      <c r="D125" s="179"/>
      <c r="E125" s="180"/>
      <c r="F125" s="41">
        <v>2</v>
      </c>
      <c r="G125" s="26" t="s">
        <v>298</v>
      </c>
      <c r="H125" s="43"/>
      <c r="I125" s="96" t="str">
        <f>IF(ISBLANK(H125),"***",H125)</f>
        <v>***</v>
      </c>
      <c r="J125" s="129">
        <v>0</v>
      </c>
      <c r="K125" s="130"/>
      <c r="L125" s="116">
        <v>0</v>
      </c>
    </row>
    <row r="126" spans="1:12" s="25" customFormat="1" ht="13.5" thickBot="1">
      <c r="A126" s="179"/>
      <c r="B126" s="179"/>
      <c r="C126" s="179"/>
      <c r="D126" s="179"/>
      <c r="E126" s="180"/>
      <c r="F126" s="41">
        <v>2</v>
      </c>
      <c r="G126" s="26" t="s">
        <v>299</v>
      </c>
      <c r="H126" s="43"/>
      <c r="I126" s="96" t="str">
        <f>IF(ISBLANK(H126),"***",H126)</f>
        <v>***</v>
      </c>
      <c r="J126" s="129">
        <v>0</v>
      </c>
      <c r="K126" s="130"/>
      <c r="L126" s="116">
        <v>0</v>
      </c>
    </row>
    <row r="127" spans="1:12" ht="3" customHeight="1">
      <c r="G127" s="42"/>
      <c r="H127" s="42"/>
      <c r="I127" s="42"/>
      <c r="J127" s="42"/>
      <c r="K127" s="42"/>
      <c r="L127" s="42"/>
    </row>
    <row r="128" spans="1:12" s="3" customFormat="1">
      <c r="A128" s="132" t="s">
        <v>300</v>
      </c>
      <c r="B128" s="132"/>
      <c r="C128" s="132"/>
      <c r="D128" s="132"/>
      <c r="E128" s="132"/>
      <c r="F128" s="133"/>
      <c r="G128" s="132"/>
      <c r="H128" s="132"/>
      <c r="I128" s="132"/>
      <c r="J128" s="132"/>
      <c r="K128" s="132"/>
      <c r="L128" s="120" t="s">
        <v>301</v>
      </c>
    </row>
    <row r="129" spans="1:12" s="3" customFormat="1" ht="28.5" customHeight="1">
      <c r="A129" s="123" t="s">
        <v>11</v>
      </c>
      <c r="B129" s="123"/>
      <c r="C129" s="123"/>
      <c r="D129" s="123"/>
      <c r="E129" s="124"/>
      <c r="F129" s="93"/>
      <c r="G129" s="23" t="s">
        <v>15</v>
      </c>
      <c r="H129" s="23" t="s">
        <v>16</v>
      </c>
      <c r="I129" s="86"/>
      <c r="J129" s="125" t="s">
        <v>17</v>
      </c>
      <c r="K129" s="126"/>
      <c r="L129" s="24" t="s">
        <v>18</v>
      </c>
    </row>
    <row r="130" spans="1:12" s="3" customFormat="1" ht="13.5" thickBot="1">
      <c r="A130" s="121">
        <v>1</v>
      </c>
      <c r="B130" s="121"/>
      <c r="C130" s="121"/>
      <c r="D130" s="121"/>
      <c r="E130" s="122"/>
      <c r="F130" s="94"/>
      <c r="G130" s="37">
        <v>2</v>
      </c>
      <c r="H130" s="37">
        <v>3</v>
      </c>
      <c r="I130" s="1"/>
      <c r="J130" s="127">
        <v>4</v>
      </c>
      <c r="K130" s="128"/>
      <c r="L130" s="38">
        <v>5</v>
      </c>
    </row>
    <row r="131" spans="1:12" s="3" customFormat="1" hidden="1">
      <c r="A131" s="36"/>
      <c r="B131" s="36"/>
      <c r="C131" s="36"/>
      <c r="D131" s="36"/>
      <c r="E131" s="36"/>
      <c r="F131" s="91"/>
      <c r="G131" s="39"/>
      <c r="H131" s="39"/>
      <c r="I131" s="39"/>
      <c r="J131" s="39"/>
      <c r="K131" s="39"/>
      <c r="L131" s="40"/>
    </row>
    <row r="132" spans="1:12" s="25" customFormat="1" ht="12.75" customHeight="1">
      <c r="A132" s="173" t="s">
        <v>302</v>
      </c>
      <c r="B132" s="173"/>
      <c r="C132" s="173"/>
      <c r="D132" s="173"/>
      <c r="E132" s="174"/>
      <c r="F132" s="41">
        <v>3</v>
      </c>
      <c r="G132" s="26" t="s">
        <v>149</v>
      </c>
      <c r="H132" s="43"/>
      <c r="I132" s="96" t="str">
        <f>IF(ISBLANK(H132),"***",H132)</f>
        <v>***</v>
      </c>
      <c r="J132" s="129">
        <f t="shared" ref="J132:K132" si="16">J151-J133-J146</f>
        <v>0</v>
      </c>
      <c r="K132" s="130"/>
      <c r="L132" s="116">
        <f>L151-L133-L146</f>
        <v>0</v>
      </c>
    </row>
    <row r="133" spans="1:12" s="25" customFormat="1" ht="12.75" customHeight="1">
      <c r="A133" s="175" t="s">
        <v>303</v>
      </c>
      <c r="B133" s="175"/>
      <c r="C133" s="175"/>
      <c r="D133" s="175"/>
      <c r="E133" s="176"/>
      <c r="F133" s="41">
        <v>3</v>
      </c>
      <c r="G133" s="26" t="s">
        <v>152</v>
      </c>
      <c r="H133" s="43"/>
      <c r="I133" s="96" t="str">
        <f>IF(ISBLANK(H133),"***",H133)</f>
        <v>***</v>
      </c>
      <c r="J133" s="129">
        <f t="shared" ref="J133:K133" si="17">SUM(J134,J137,J140,J143)</f>
        <v>0</v>
      </c>
      <c r="K133" s="130"/>
      <c r="L133" s="116">
        <f>SUM(L134,L137,L140,L143)</f>
        <v>0</v>
      </c>
    </row>
    <row r="134" spans="1:12" s="25" customFormat="1" ht="22.5" customHeight="1">
      <c r="A134" s="177" t="s">
        <v>304</v>
      </c>
      <c r="B134" s="177"/>
      <c r="C134" s="177"/>
      <c r="D134" s="177"/>
      <c r="E134" s="178"/>
      <c r="F134" s="41">
        <v>3</v>
      </c>
      <c r="G134" s="26" t="s">
        <v>155</v>
      </c>
      <c r="H134" s="43"/>
      <c r="I134" s="96" t="str">
        <f>IF(ISBLANK(H134),"***",H134)</f>
        <v>***</v>
      </c>
      <c r="J134" s="129">
        <f t="shared" ref="J134:K134" si="18">SUM(J135:J136)</f>
        <v>0</v>
      </c>
      <c r="K134" s="130"/>
      <c r="L134" s="116">
        <f>SUM(L135:L136)</f>
        <v>0</v>
      </c>
    </row>
    <row r="135" spans="1:12" s="25" customFormat="1" ht="22.5" customHeight="1">
      <c r="A135" s="179" t="s">
        <v>304</v>
      </c>
      <c r="B135" s="179"/>
      <c r="C135" s="179"/>
      <c r="D135" s="179"/>
      <c r="E135" s="180"/>
      <c r="F135" s="41">
        <v>3</v>
      </c>
      <c r="G135" s="26" t="s">
        <v>305</v>
      </c>
      <c r="H135" s="43" t="s">
        <v>306</v>
      </c>
      <c r="I135" s="96" t="str">
        <f>IF(ISBLANK(H135),"***",H135)</f>
        <v>510</v>
      </c>
      <c r="J135" s="129">
        <v>0</v>
      </c>
      <c r="K135" s="130"/>
      <c r="L135" s="116">
        <v>0</v>
      </c>
    </row>
    <row r="136" spans="1:12" s="25" customFormat="1" ht="12.75" customHeight="1">
      <c r="A136" s="179" t="s">
        <v>307</v>
      </c>
      <c r="B136" s="179"/>
      <c r="C136" s="179"/>
      <c r="D136" s="179"/>
      <c r="E136" s="180"/>
      <c r="F136" s="41">
        <v>3</v>
      </c>
      <c r="G136" s="26" t="s">
        <v>308</v>
      </c>
      <c r="H136" s="43" t="s">
        <v>309</v>
      </c>
      <c r="I136" s="96" t="str">
        <f>IF(ISBLANK(H136),"***",H136)</f>
        <v>610</v>
      </c>
      <c r="J136" s="129">
        <v>0</v>
      </c>
      <c r="K136" s="130"/>
      <c r="L136" s="116">
        <v>0</v>
      </c>
    </row>
    <row r="137" spans="1:12" s="25" customFormat="1" ht="12.75" customHeight="1">
      <c r="A137" s="177" t="s">
        <v>310</v>
      </c>
      <c r="B137" s="177"/>
      <c r="C137" s="177"/>
      <c r="D137" s="177"/>
      <c r="E137" s="178"/>
      <c r="F137" s="41">
        <v>3</v>
      </c>
      <c r="G137" s="26" t="s">
        <v>158</v>
      </c>
      <c r="H137" s="43"/>
      <c r="I137" s="96" t="str">
        <f>IF(ISBLANK(H137),"***",H137)</f>
        <v>***</v>
      </c>
      <c r="J137" s="129">
        <f t="shared" ref="J137:K137" si="19">SUM(J138:J139)</f>
        <v>0</v>
      </c>
      <c r="K137" s="130"/>
      <c r="L137" s="116">
        <f>SUM(L138:L139)</f>
        <v>0</v>
      </c>
    </row>
    <row r="138" spans="1:12" s="25" customFormat="1" ht="22.5" customHeight="1">
      <c r="A138" s="179" t="s">
        <v>311</v>
      </c>
      <c r="B138" s="179"/>
      <c r="C138" s="179"/>
      <c r="D138" s="179"/>
      <c r="E138" s="180"/>
      <c r="F138" s="41">
        <v>3</v>
      </c>
      <c r="G138" s="26" t="s">
        <v>312</v>
      </c>
      <c r="H138" s="43" t="s">
        <v>306</v>
      </c>
      <c r="I138" s="96" t="str">
        <f>IF(ISBLANK(H138),"***",H138)</f>
        <v>510</v>
      </c>
      <c r="J138" s="129">
        <v>0</v>
      </c>
      <c r="K138" s="130"/>
      <c r="L138" s="116">
        <v>0</v>
      </c>
    </row>
    <row r="139" spans="1:12" s="25" customFormat="1" ht="12.75" customHeight="1">
      <c r="A139" s="179" t="s">
        <v>313</v>
      </c>
      <c r="B139" s="179"/>
      <c r="C139" s="179"/>
      <c r="D139" s="179"/>
      <c r="E139" s="180"/>
      <c r="F139" s="41">
        <v>3</v>
      </c>
      <c r="G139" s="26" t="s">
        <v>314</v>
      </c>
      <c r="H139" s="43" t="s">
        <v>309</v>
      </c>
      <c r="I139" s="96" t="str">
        <f>IF(ISBLANK(H139),"***",H139)</f>
        <v>610</v>
      </c>
      <c r="J139" s="129">
        <v>0</v>
      </c>
      <c r="K139" s="130"/>
      <c r="L139" s="116">
        <v>0</v>
      </c>
    </row>
    <row r="140" spans="1:12" s="25" customFormat="1" ht="12.75" customHeight="1">
      <c r="A140" s="177" t="s">
        <v>315</v>
      </c>
      <c r="B140" s="177"/>
      <c r="C140" s="177"/>
      <c r="D140" s="177"/>
      <c r="E140" s="178"/>
      <c r="F140" s="41">
        <v>3</v>
      </c>
      <c r="G140" s="26" t="s">
        <v>161</v>
      </c>
      <c r="H140" s="43"/>
      <c r="I140" s="96" t="str">
        <f>IF(ISBLANK(H140),"***",H140)</f>
        <v>***</v>
      </c>
      <c r="J140" s="129">
        <f t="shared" ref="J140:K140" si="20">SUM(J141:J142)</f>
        <v>0</v>
      </c>
      <c r="K140" s="130"/>
      <c r="L140" s="116">
        <f>SUM(L141:L142)</f>
        <v>0</v>
      </c>
    </row>
    <row r="141" spans="1:12" s="25" customFormat="1" ht="22.5" customHeight="1">
      <c r="A141" s="179" t="s">
        <v>316</v>
      </c>
      <c r="B141" s="179"/>
      <c r="C141" s="179"/>
      <c r="D141" s="179"/>
      <c r="E141" s="180"/>
      <c r="F141" s="41">
        <v>3</v>
      </c>
      <c r="G141" s="26" t="s">
        <v>317</v>
      </c>
      <c r="H141" s="43" t="s">
        <v>306</v>
      </c>
      <c r="I141" s="96" t="str">
        <f>IF(ISBLANK(H141),"***",H141)</f>
        <v>510</v>
      </c>
      <c r="J141" s="129">
        <v>0</v>
      </c>
      <c r="K141" s="130"/>
      <c r="L141" s="116">
        <v>0</v>
      </c>
    </row>
    <row r="142" spans="1:12" s="25" customFormat="1" ht="12.75" customHeight="1">
      <c r="A142" s="179" t="s">
        <v>318</v>
      </c>
      <c r="B142" s="179"/>
      <c r="C142" s="179"/>
      <c r="D142" s="179"/>
      <c r="E142" s="180"/>
      <c r="F142" s="41">
        <v>3</v>
      </c>
      <c r="G142" s="26" t="s">
        <v>319</v>
      </c>
      <c r="H142" s="43" t="s">
        <v>309</v>
      </c>
      <c r="I142" s="96" t="str">
        <f>IF(ISBLANK(H142),"***",H142)</f>
        <v>610</v>
      </c>
      <c r="J142" s="129">
        <v>0</v>
      </c>
      <c r="K142" s="130"/>
      <c r="L142" s="116">
        <v>0</v>
      </c>
    </row>
    <row r="143" spans="1:12" s="25" customFormat="1" ht="12.75" customHeight="1">
      <c r="A143" s="177" t="s">
        <v>320</v>
      </c>
      <c r="B143" s="177"/>
      <c r="C143" s="177"/>
      <c r="D143" s="177"/>
      <c r="E143" s="178"/>
      <c r="F143" s="41">
        <v>3</v>
      </c>
      <c r="G143" s="26" t="s">
        <v>321</v>
      </c>
      <c r="H143" s="43"/>
      <c r="I143" s="96" t="str">
        <f>IF(ISBLANK(H143),"***",H143)</f>
        <v>***</v>
      </c>
      <c r="J143" s="129">
        <f t="shared" ref="J143:K143" si="21">SUM(J144:J145)</f>
        <v>0</v>
      </c>
      <c r="K143" s="130"/>
      <c r="L143" s="116">
        <f>SUM(L144:L145)</f>
        <v>0</v>
      </c>
    </row>
    <row r="144" spans="1:12" s="25" customFormat="1" ht="22.5" customHeight="1">
      <c r="A144" s="179" t="s">
        <v>322</v>
      </c>
      <c r="B144" s="179"/>
      <c r="C144" s="179"/>
      <c r="D144" s="179"/>
      <c r="E144" s="180"/>
      <c r="F144" s="41">
        <v>3</v>
      </c>
      <c r="G144" s="26" t="s">
        <v>323</v>
      </c>
      <c r="H144" s="43" t="s">
        <v>306</v>
      </c>
      <c r="I144" s="96" t="str">
        <f>IF(ISBLANK(H144),"***",H144)</f>
        <v>510</v>
      </c>
      <c r="J144" s="129">
        <v>0</v>
      </c>
      <c r="K144" s="130"/>
      <c r="L144" s="116">
        <v>0</v>
      </c>
    </row>
    <row r="145" spans="1:12" s="25" customFormat="1" ht="12.75" customHeight="1">
      <c r="A145" s="179" t="s">
        <v>324</v>
      </c>
      <c r="B145" s="179"/>
      <c r="C145" s="179"/>
      <c r="D145" s="179"/>
      <c r="E145" s="180"/>
      <c r="F145" s="41">
        <v>3</v>
      </c>
      <c r="G145" s="26" t="s">
        <v>325</v>
      </c>
      <c r="H145" s="43" t="s">
        <v>309</v>
      </c>
      <c r="I145" s="96" t="str">
        <f>IF(ISBLANK(H145),"***",H145)</f>
        <v>610</v>
      </c>
      <c r="J145" s="129">
        <v>0</v>
      </c>
      <c r="K145" s="130"/>
      <c r="L145" s="116">
        <v>0</v>
      </c>
    </row>
    <row r="146" spans="1:12" s="25" customFormat="1" ht="12.75" customHeight="1">
      <c r="A146" s="175" t="s">
        <v>326</v>
      </c>
      <c r="B146" s="175"/>
      <c r="C146" s="175"/>
      <c r="D146" s="175"/>
      <c r="E146" s="176"/>
      <c r="F146" s="41">
        <v>3</v>
      </c>
      <c r="G146" s="26" t="s">
        <v>327</v>
      </c>
      <c r="H146" s="43"/>
      <c r="I146" s="96" t="str">
        <f>IF(ISBLANK(H146),"***",H146)</f>
        <v>***</v>
      </c>
      <c r="J146" s="129">
        <f t="shared" ref="J146:K146" si="22">SUM(J147:J150)</f>
        <v>0</v>
      </c>
      <c r="K146" s="130"/>
      <c r="L146" s="116">
        <f>SUM(L147:L150)</f>
        <v>0</v>
      </c>
    </row>
    <row r="147" spans="1:12" s="25" customFormat="1" ht="22.5" customHeight="1">
      <c r="A147" s="177" t="s">
        <v>328</v>
      </c>
      <c r="B147" s="177"/>
      <c r="C147" s="177"/>
      <c r="D147" s="177"/>
      <c r="E147" s="178"/>
      <c r="F147" s="41">
        <v>3</v>
      </c>
      <c r="G147" s="26" t="s">
        <v>329</v>
      </c>
      <c r="H147" s="43" t="s">
        <v>306</v>
      </c>
      <c r="I147" s="96" t="str">
        <f>IF(ISBLANK(H147),"***",H147)</f>
        <v>510</v>
      </c>
      <c r="J147" s="129">
        <v>0</v>
      </c>
      <c r="K147" s="130"/>
      <c r="L147" s="116">
        <v>0</v>
      </c>
    </row>
    <row r="148" spans="1:12" s="25" customFormat="1" ht="12.75" customHeight="1">
      <c r="A148" s="177" t="s">
        <v>330</v>
      </c>
      <c r="B148" s="177"/>
      <c r="C148" s="177"/>
      <c r="D148" s="177"/>
      <c r="E148" s="178"/>
      <c r="F148" s="41">
        <v>3</v>
      </c>
      <c r="G148" s="26" t="s">
        <v>331</v>
      </c>
      <c r="H148" s="43" t="s">
        <v>309</v>
      </c>
      <c r="I148" s="96" t="str">
        <f>IF(ISBLANK(H148),"***",H148)</f>
        <v>610</v>
      </c>
      <c r="J148" s="129">
        <v>0</v>
      </c>
      <c r="K148" s="130"/>
      <c r="L148" s="116">
        <v>0</v>
      </c>
    </row>
    <row r="149" spans="1:12" s="25" customFormat="1" ht="12.75" customHeight="1">
      <c r="A149" s="177" t="s">
        <v>332</v>
      </c>
      <c r="B149" s="177"/>
      <c r="C149" s="177"/>
      <c r="D149" s="177"/>
      <c r="E149" s="178"/>
      <c r="F149" s="41">
        <v>3</v>
      </c>
      <c r="G149" s="26" t="s">
        <v>333</v>
      </c>
      <c r="H149" s="43" t="s">
        <v>306</v>
      </c>
      <c r="I149" s="96" t="str">
        <f>IF(ISBLANK(H149),"***",H149)</f>
        <v>510</v>
      </c>
      <c r="J149" s="129">
        <v>0</v>
      </c>
      <c r="K149" s="130"/>
      <c r="L149" s="116">
        <v>0</v>
      </c>
    </row>
    <row r="150" spans="1:12" s="25" customFormat="1" ht="12.75" customHeight="1">
      <c r="A150" s="177" t="s">
        <v>334</v>
      </c>
      <c r="B150" s="177"/>
      <c r="C150" s="177"/>
      <c r="D150" s="177"/>
      <c r="E150" s="178"/>
      <c r="F150" s="41">
        <v>3</v>
      </c>
      <c r="G150" s="26" t="s">
        <v>335</v>
      </c>
      <c r="H150" s="43" t="s">
        <v>309</v>
      </c>
      <c r="I150" s="96" t="str">
        <f>IF(ISBLANK(H150),"***",H150)</f>
        <v>610</v>
      </c>
      <c r="J150" s="129">
        <v>0</v>
      </c>
      <c r="K150" s="130"/>
      <c r="L150" s="116">
        <v>0</v>
      </c>
    </row>
    <row r="151" spans="1:12" s="25" customFormat="1" ht="12.75" customHeight="1">
      <c r="A151" s="175" t="s">
        <v>336</v>
      </c>
      <c r="B151" s="175"/>
      <c r="C151" s="175"/>
      <c r="D151" s="175"/>
      <c r="E151" s="176"/>
      <c r="F151" s="41">
        <v>3</v>
      </c>
      <c r="G151" s="26" t="s">
        <v>274</v>
      </c>
      <c r="H151" s="43"/>
      <c r="I151" s="96" t="str">
        <f>IF(ISBLANK(H151),"***",H151)</f>
        <v>***</v>
      </c>
      <c r="J151" s="129">
        <f t="shared" ref="J151:K151" si="23">SUM(J152:J154)</f>
        <v>0</v>
      </c>
      <c r="K151" s="130"/>
      <c r="L151" s="116">
        <f>SUM(L152:L154)</f>
        <v>0</v>
      </c>
    </row>
    <row r="152" spans="1:12" s="25" customFormat="1" ht="22.5" customHeight="1">
      <c r="A152" s="177" t="s">
        <v>337</v>
      </c>
      <c r="B152" s="177"/>
      <c r="C152" s="177"/>
      <c r="D152" s="177"/>
      <c r="E152" s="178"/>
      <c r="F152" s="41">
        <v>3</v>
      </c>
      <c r="G152" s="26" t="s">
        <v>338</v>
      </c>
      <c r="H152" s="43" t="s">
        <v>306</v>
      </c>
      <c r="I152" s="96" t="str">
        <f>IF(ISBLANK(H152),"***",H152)</f>
        <v>510</v>
      </c>
      <c r="J152" s="129">
        <v>-30389548.370000001</v>
      </c>
      <c r="K152" s="130"/>
      <c r="L152" s="116">
        <v>-79895221.280000001</v>
      </c>
    </row>
    <row r="153" spans="1:12" s="25" customFormat="1" ht="12.75" customHeight="1">
      <c r="A153" s="177" t="s">
        <v>339</v>
      </c>
      <c r="B153" s="177"/>
      <c r="C153" s="177"/>
      <c r="D153" s="177"/>
      <c r="E153" s="178"/>
      <c r="F153" s="41">
        <v>3</v>
      </c>
      <c r="G153" s="26" t="s">
        <v>340</v>
      </c>
      <c r="H153" s="43" t="s">
        <v>309</v>
      </c>
      <c r="I153" s="96" t="str">
        <f>IF(ISBLANK(H153),"***",H153)</f>
        <v>610</v>
      </c>
      <c r="J153" s="129">
        <v>30389548.370000001</v>
      </c>
      <c r="K153" s="130"/>
      <c r="L153" s="116">
        <v>79895221.280000001</v>
      </c>
    </row>
    <row r="154" spans="1:12" s="25" customFormat="1" ht="12.75" customHeight="1" thickBot="1">
      <c r="A154" s="177" t="s">
        <v>341</v>
      </c>
      <c r="B154" s="177"/>
      <c r="C154" s="177"/>
      <c r="D154" s="177"/>
      <c r="E154" s="178"/>
      <c r="F154" s="41">
        <v>3</v>
      </c>
      <c r="G154" s="26" t="s">
        <v>342</v>
      </c>
      <c r="H154" s="43" t="s">
        <v>343</v>
      </c>
      <c r="I154" s="96" t="str">
        <f>IF(ISBLANK(H154),"***",H154)</f>
        <v>171</v>
      </c>
      <c r="J154" s="129">
        <v>0</v>
      </c>
      <c r="K154" s="130"/>
      <c r="L154" s="116">
        <v>0</v>
      </c>
    </row>
    <row r="155" spans="1:12" ht="3" customHeight="1">
      <c r="G155" s="42"/>
      <c r="H155" s="42"/>
      <c r="I155" s="42"/>
      <c r="J155" s="42"/>
      <c r="K155" s="42"/>
      <c r="L155" s="42"/>
    </row>
  </sheetData>
  <mergeCells count="258">
    <mergeCell ref="A154:E154"/>
    <mergeCell ref="J154:K154"/>
    <mergeCell ref="A151:E151"/>
    <mergeCell ref="J151:K151"/>
    <mergeCell ref="A152:E152"/>
    <mergeCell ref="J152:K152"/>
    <mergeCell ref="A153:E153"/>
    <mergeCell ref="J153:K153"/>
    <mergeCell ref="A148:E148"/>
    <mergeCell ref="J148:K148"/>
    <mergeCell ref="A149:E149"/>
    <mergeCell ref="J149:K149"/>
    <mergeCell ref="A150:E150"/>
    <mergeCell ref="J150:K150"/>
    <mergeCell ref="A145:E145"/>
    <mergeCell ref="J145:K145"/>
    <mergeCell ref="A146:E146"/>
    <mergeCell ref="J146:K146"/>
    <mergeCell ref="A147:E147"/>
    <mergeCell ref="J147:K147"/>
    <mergeCell ref="A142:E142"/>
    <mergeCell ref="J142:K142"/>
    <mergeCell ref="A143:E143"/>
    <mergeCell ref="J143:K143"/>
    <mergeCell ref="A144:E144"/>
    <mergeCell ref="J144:K144"/>
    <mergeCell ref="A139:E139"/>
    <mergeCell ref="J139:K139"/>
    <mergeCell ref="A140:E140"/>
    <mergeCell ref="J140:K140"/>
    <mergeCell ref="A141:E141"/>
    <mergeCell ref="J141:K141"/>
    <mergeCell ref="A136:E136"/>
    <mergeCell ref="J136:K136"/>
    <mergeCell ref="A137:E137"/>
    <mergeCell ref="J137:K137"/>
    <mergeCell ref="A138:E138"/>
    <mergeCell ref="J138:K138"/>
    <mergeCell ref="A133:E133"/>
    <mergeCell ref="J133:K133"/>
    <mergeCell ref="A134:E134"/>
    <mergeCell ref="J134:K134"/>
    <mergeCell ref="A135:E135"/>
    <mergeCell ref="J135:K135"/>
    <mergeCell ref="A128:K128"/>
    <mergeCell ref="A129:E129"/>
    <mergeCell ref="J129:K129"/>
    <mergeCell ref="A130:E130"/>
    <mergeCell ref="J130:K130"/>
    <mergeCell ref="A132:E132"/>
    <mergeCell ref="J132:K132"/>
    <mergeCell ref="A124:E124"/>
    <mergeCell ref="J124:K124"/>
    <mergeCell ref="A125:E125"/>
    <mergeCell ref="J125:K125"/>
    <mergeCell ref="A126:E126"/>
    <mergeCell ref="J126:K126"/>
    <mergeCell ref="A121:E121"/>
    <mergeCell ref="J121:K121"/>
    <mergeCell ref="A122:E122"/>
    <mergeCell ref="J122:K122"/>
    <mergeCell ref="A123:E123"/>
    <mergeCell ref="J123:K123"/>
    <mergeCell ref="A118:E118"/>
    <mergeCell ref="J118:K118"/>
    <mergeCell ref="A119:E119"/>
    <mergeCell ref="J119:K119"/>
    <mergeCell ref="A120:E120"/>
    <mergeCell ref="J120:K120"/>
    <mergeCell ref="A115:E115"/>
    <mergeCell ref="J115:K115"/>
    <mergeCell ref="A116:E116"/>
    <mergeCell ref="J116:K116"/>
    <mergeCell ref="A117:E117"/>
    <mergeCell ref="J117:K117"/>
    <mergeCell ref="A111:E111"/>
    <mergeCell ref="J111:K111"/>
    <mergeCell ref="A113:E113"/>
    <mergeCell ref="J113:K113"/>
    <mergeCell ref="A114:E114"/>
    <mergeCell ref="J114:K114"/>
    <mergeCell ref="A106:E106"/>
    <mergeCell ref="J106:K106"/>
    <mergeCell ref="A107:E107"/>
    <mergeCell ref="J107:K107"/>
    <mergeCell ref="A109:K109"/>
    <mergeCell ref="A110:E110"/>
    <mergeCell ref="J110:K110"/>
    <mergeCell ref="A103:E103"/>
    <mergeCell ref="J103:K103"/>
    <mergeCell ref="A104:E104"/>
    <mergeCell ref="J104:K104"/>
    <mergeCell ref="A105:E105"/>
    <mergeCell ref="J105:K105"/>
    <mergeCell ref="A100:E100"/>
    <mergeCell ref="J100:K100"/>
    <mergeCell ref="A101:E101"/>
    <mergeCell ref="J101:K101"/>
    <mergeCell ref="A102:E102"/>
    <mergeCell ref="J102:K102"/>
    <mergeCell ref="A97:E97"/>
    <mergeCell ref="J97:K97"/>
    <mergeCell ref="A98:E98"/>
    <mergeCell ref="J98:K98"/>
    <mergeCell ref="A99:E99"/>
    <mergeCell ref="J99:K99"/>
    <mergeCell ref="A94:E94"/>
    <mergeCell ref="J94:K94"/>
    <mergeCell ref="A95:E95"/>
    <mergeCell ref="J95:K95"/>
    <mergeCell ref="A96:E96"/>
    <mergeCell ref="J96:K96"/>
    <mergeCell ref="A91:E91"/>
    <mergeCell ref="J91:K91"/>
    <mergeCell ref="A92:E92"/>
    <mergeCell ref="J92:K92"/>
    <mergeCell ref="A93:E93"/>
    <mergeCell ref="J93:K93"/>
    <mergeCell ref="A87:E87"/>
    <mergeCell ref="J87:K87"/>
    <mergeCell ref="A89:E89"/>
    <mergeCell ref="J89:K89"/>
    <mergeCell ref="A90:E90"/>
    <mergeCell ref="J90:K90"/>
    <mergeCell ref="A82:E82"/>
    <mergeCell ref="J82:K82"/>
    <mergeCell ref="A83:E83"/>
    <mergeCell ref="J83:K83"/>
    <mergeCell ref="A85:K85"/>
    <mergeCell ref="A86:E86"/>
    <mergeCell ref="J86:K86"/>
    <mergeCell ref="A79:E79"/>
    <mergeCell ref="J79:K79"/>
    <mergeCell ref="A80:E80"/>
    <mergeCell ref="J80:K80"/>
    <mergeCell ref="A81:E81"/>
    <mergeCell ref="J81:K81"/>
    <mergeCell ref="A76:E76"/>
    <mergeCell ref="J76:K76"/>
    <mergeCell ref="A77:E77"/>
    <mergeCell ref="J77:K77"/>
    <mergeCell ref="A78:E78"/>
    <mergeCell ref="J78:K78"/>
    <mergeCell ref="A73:E73"/>
    <mergeCell ref="J73:K73"/>
    <mergeCell ref="A74:E74"/>
    <mergeCell ref="J74:K74"/>
    <mergeCell ref="A75:E75"/>
    <mergeCell ref="J75:K75"/>
    <mergeCell ref="A70:E70"/>
    <mergeCell ref="J70:K70"/>
    <mergeCell ref="A71:E71"/>
    <mergeCell ref="J71:K71"/>
    <mergeCell ref="A72:E72"/>
    <mergeCell ref="J72:K72"/>
    <mergeCell ref="A67:E67"/>
    <mergeCell ref="J67:K67"/>
    <mergeCell ref="A68:E68"/>
    <mergeCell ref="J68:K68"/>
    <mergeCell ref="A69:E69"/>
    <mergeCell ref="J69:K69"/>
    <mergeCell ref="A64:E64"/>
    <mergeCell ref="J64:K64"/>
    <mergeCell ref="A65:E65"/>
    <mergeCell ref="J65:K65"/>
    <mergeCell ref="A66:E66"/>
    <mergeCell ref="J66:K66"/>
    <mergeCell ref="A60:E60"/>
    <mergeCell ref="J60:K60"/>
    <mergeCell ref="A62:E62"/>
    <mergeCell ref="J62:K62"/>
    <mergeCell ref="A63:E63"/>
    <mergeCell ref="J63:K63"/>
    <mergeCell ref="A55:E55"/>
    <mergeCell ref="J55:K55"/>
    <mergeCell ref="A56:E56"/>
    <mergeCell ref="J56:K56"/>
    <mergeCell ref="A58:K58"/>
    <mergeCell ref="A59:E59"/>
    <mergeCell ref="J59:K59"/>
    <mergeCell ref="A52:E52"/>
    <mergeCell ref="J52:K52"/>
    <mergeCell ref="A53:E53"/>
    <mergeCell ref="J53:K53"/>
    <mergeCell ref="A54:E54"/>
    <mergeCell ref="J54:K54"/>
    <mergeCell ref="A49:E49"/>
    <mergeCell ref="J49:K49"/>
    <mergeCell ref="A50:E50"/>
    <mergeCell ref="J50:K50"/>
    <mergeCell ref="A51:E51"/>
    <mergeCell ref="J51:K51"/>
    <mergeCell ref="A46:E46"/>
    <mergeCell ref="J46:K46"/>
    <mergeCell ref="A47:E47"/>
    <mergeCell ref="J47:K47"/>
    <mergeCell ref="A48:E48"/>
    <mergeCell ref="J48:K48"/>
    <mergeCell ref="A43:E43"/>
    <mergeCell ref="J43:K43"/>
    <mergeCell ref="A44:E44"/>
    <mergeCell ref="J44:K44"/>
    <mergeCell ref="A45:E45"/>
    <mergeCell ref="J45:K45"/>
    <mergeCell ref="A39:E39"/>
    <mergeCell ref="J39:K39"/>
    <mergeCell ref="A41:E41"/>
    <mergeCell ref="J41:K41"/>
    <mergeCell ref="A42:E42"/>
    <mergeCell ref="J42:K42"/>
    <mergeCell ref="A34:E34"/>
    <mergeCell ref="J34:K34"/>
    <mergeCell ref="A35:E35"/>
    <mergeCell ref="J35:K35"/>
    <mergeCell ref="A37:K37"/>
    <mergeCell ref="A38:E38"/>
    <mergeCell ref="J38:K38"/>
    <mergeCell ref="A31:E31"/>
    <mergeCell ref="J31:K31"/>
    <mergeCell ref="A32:E32"/>
    <mergeCell ref="J32:K32"/>
    <mergeCell ref="A33:E33"/>
    <mergeCell ref="J33:K33"/>
    <mergeCell ref="A28:E28"/>
    <mergeCell ref="J28:K28"/>
    <mergeCell ref="A29:E29"/>
    <mergeCell ref="J29:K29"/>
    <mergeCell ref="A30:E30"/>
    <mergeCell ref="J30:K30"/>
    <mergeCell ref="A25:E25"/>
    <mergeCell ref="J25:K25"/>
    <mergeCell ref="A26:E26"/>
    <mergeCell ref="J26:K26"/>
    <mergeCell ref="A27:E27"/>
    <mergeCell ref="J27:K27"/>
    <mergeCell ref="A22:E22"/>
    <mergeCell ref="J22:K22"/>
    <mergeCell ref="A23:E23"/>
    <mergeCell ref="J23:K23"/>
    <mergeCell ref="A24:E24"/>
    <mergeCell ref="J24:K24"/>
    <mergeCell ref="J17:K17"/>
    <mergeCell ref="A19:E19"/>
    <mergeCell ref="J19:K19"/>
    <mergeCell ref="A20:E20"/>
    <mergeCell ref="J20:K20"/>
    <mergeCell ref="A21:E21"/>
    <mergeCell ref="J21:K21"/>
    <mergeCell ref="B10:J10"/>
    <mergeCell ref="B11:J11"/>
    <mergeCell ref="G1:L1"/>
    <mergeCell ref="A4:J4"/>
    <mergeCell ref="B9:J9"/>
    <mergeCell ref="B8:J8"/>
    <mergeCell ref="A15:K15"/>
    <mergeCell ref="A16:E16"/>
    <mergeCell ref="J16:K16"/>
    <mergeCell ref="A17:E17"/>
  </mergeCells>
  <phoneticPr fontId="2" type="noConversion"/>
  <printOptions horizontalCentered="1"/>
  <pageMargins left="0.39370078740157483" right="0.39370078740157483" top="0.39370078740157483" bottom="0.39370078740157483" header="0.31496062992125984" footer="0.31496062992125984"/>
  <pageSetup paperSize="9" fitToHeight="6" orientation="landscape" r:id="rId1"/>
  <headerFooter alignWithMargins="0"/>
  <rowBreaks count="5" manualBreakCount="5">
    <brk id="36" max="16383" man="1"/>
    <brk id="57" max="16383" man="1"/>
    <brk id="84" max="16383" man="1"/>
    <brk id="108" max="16383" man="1"/>
    <brk id="1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N39"/>
  <sheetViews>
    <sheetView showGridLines="0" zoomScaleNormal="100" zoomScaleSheetLayoutView="100" workbookViewId="0">
      <selection activeCell="M8" sqref="M8"/>
    </sheetView>
  </sheetViews>
  <sheetFormatPr defaultRowHeight="12.75"/>
  <cols>
    <col min="1" max="1" width="1.85546875" style="54" customWidth="1"/>
    <col min="2" max="2" width="4.7109375" style="54" customWidth="1"/>
    <col min="3" max="3" width="1.85546875" style="54" bestFit="1" customWidth="1"/>
    <col min="4" max="4" width="11.7109375" style="54" customWidth="1"/>
    <col min="5" max="6" width="3.28515625" style="54" customWidth="1"/>
    <col min="7" max="7" width="16.42578125" style="54" customWidth="1"/>
    <col min="8" max="8" width="9.5703125" style="54" customWidth="1"/>
    <col min="9" max="9" width="10.42578125" style="54" customWidth="1"/>
    <col min="10" max="10" width="14.28515625" style="54" customWidth="1"/>
    <col min="11" max="12" width="14.140625" style="54" customWidth="1"/>
    <col min="13" max="13" width="18.42578125" style="54" customWidth="1"/>
    <col min="14" max="14" width="16.5703125" style="54" customWidth="1"/>
    <col min="15" max="16384" width="9.140625" style="54"/>
  </cols>
  <sheetData>
    <row r="1" spans="1:14" s="45" customFormat="1">
      <c r="H1" s="46"/>
      <c r="J1" s="47"/>
      <c r="K1" s="47"/>
      <c r="L1" s="47"/>
      <c r="M1" s="47" t="s">
        <v>23</v>
      </c>
    </row>
    <row r="2" spans="1:14" s="45" customFormat="1">
      <c r="A2" s="136" t="s">
        <v>24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48"/>
    </row>
    <row r="3" spans="1:14" s="45" customFormat="1">
      <c r="H3" s="46"/>
    </row>
    <row r="4" spans="1:14" s="45" customFormat="1" ht="21.75" customHeight="1">
      <c r="A4" s="146" t="s">
        <v>11</v>
      </c>
      <c r="B4" s="146"/>
      <c r="C4" s="146"/>
      <c r="D4" s="146"/>
      <c r="E4" s="146"/>
      <c r="F4" s="146"/>
      <c r="G4" s="147"/>
      <c r="H4" s="152" t="s">
        <v>15</v>
      </c>
      <c r="I4" s="152" t="s">
        <v>16</v>
      </c>
      <c r="J4" s="152" t="s">
        <v>25</v>
      </c>
      <c r="K4" s="140" t="s">
        <v>26</v>
      </c>
      <c r="L4" s="141"/>
      <c r="M4" s="154" t="s">
        <v>27</v>
      </c>
    </row>
    <row r="5" spans="1:14" s="45" customFormat="1" ht="18.75" customHeight="1">
      <c r="A5" s="148"/>
      <c r="B5" s="148"/>
      <c r="C5" s="148"/>
      <c r="D5" s="148"/>
      <c r="E5" s="148"/>
      <c r="F5" s="148"/>
      <c r="G5" s="149"/>
      <c r="H5" s="153"/>
      <c r="I5" s="153"/>
      <c r="J5" s="153"/>
      <c r="K5" s="49"/>
      <c r="L5" s="50"/>
      <c r="M5" s="155"/>
    </row>
    <row r="6" spans="1:14" s="45" customFormat="1" ht="13.5" thickBot="1">
      <c r="A6" s="150">
        <v>1</v>
      </c>
      <c r="B6" s="150"/>
      <c r="C6" s="150"/>
      <c r="D6" s="150"/>
      <c r="E6" s="150"/>
      <c r="F6" s="150"/>
      <c r="G6" s="151"/>
      <c r="H6" s="51">
        <v>2</v>
      </c>
      <c r="I6" s="51">
        <v>3</v>
      </c>
      <c r="J6" s="51">
        <v>4</v>
      </c>
      <c r="K6" s="52">
        <v>5</v>
      </c>
      <c r="L6" s="52">
        <v>6</v>
      </c>
      <c r="M6" s="119">
        <v>7</v>
      </c>
    </row>
    <row r="7" spans="1:14" s="45" customFormat="1" hidden="1">
      <c r="A7" s="69"/>
      <c r="B7" s="69"/>
      <c r="C7" s="69"/>
      <c r="D7" s="69"/>
      <c r="E7" s="69"/>
      <c r="F7" s="69"/>
      <c r="G7" s="69"/>
      <c r="H7" s="67"/>
      <c r="I7" s="67"/>
      <c r="J7" s="67"/>
      <c r="K7" s="68"/>
      <c r="L7" s="68"/>
      <c r="M7" s="67"/>
    </row>
    <row r="8" spans="1:14" s="45" customFormat="1" ht="23.25" customHeight="1">
      <c r="A8" s="144" t="s">
        <v>28</v>
      </c>
      <c r="B8" s="144"/>
      <c r="C8" s="144"/>
      <c r="D8" s="144"/>
      <c r="E8" s="144"/>
      <c r="F8" s="144"/>
      <c r="G8" s="145"/>
      <c r="H8" s="97" t="s">
        <v>89</v>
      </c>
      <c r="I8" s="98" t="s">
        <v>29</v>
      </c>
      <c r="J8" s="99" t="s">
        <v>29</v>
      </c>
      <c r="K8" s="76" t="s">
        <v>29</v>
      </c>
      <c r="L8" s="76" t="s">
        <v>29</v>
      </c>
      <c r="M8" s="117">
        <f>SUM(M9:M29)</f>
        <v>29320913.939999998</v>
      </c>
      <c r="N8" s="101"/>
    </row>
    <row r="9" spans="1:14" s="45" customFormat="1" ht="13.5" customHeight="1">
      <c r="A9" s="142" t="s">
        <v>348</v>
      </c>
      <c r="B9" s="142"/>
      <c r="C9" s="142"/>
      <c r="D9" s="142"/>
      <c r="E9" s="142"/>
      <c r="F9" s="142"/>
      <c r="G9" s="143"/>
      <c r="H9" s="75" t="s">
        <v>89</v>
      </c>
      <c r="I9" s="76" t="s">
        <v>196</v>
      </c>
      <c r="J9" s="76" t="s">
        <v>349</v>
      </c>
      <c r="K9" s="76" t="s">
        <v>350</v>
      </c>
      <c r="L9" s="100"/>
      <c r="M9" s="118">
        <v>16944514.989999998</v>
      </c>
    </row>
    <row r="10" spans="1:14" s="45" customFormat="1" ht="13.5" customHeight="1">
      <c r="A10" s="142" t="s">
        <v>348</v>
      </c>
      <c r="B10" s="142"/>
      <c r="C10" s="142"/>
      <c r="D10" s="142"/>
      <c r="E10" s="142"/>
      <c r="F10" s="142"/>
      <c r="G10" s="143"/>
      <c r="H10" s="75" t="s">
        <v>89</v>
      </c>
      <c r="I10" s="76" t="s">
        <v>196</v>
      </c>
      <c r="J10" s="76" t="s">
        <v>349</v>
      </c>
      <c r="K10" s="76" t="s">
        <v>351</v>
      </c>
      <c r="L10" s="100"/>
      <c r="M10" s="118">
        <v>6837.15</v>
      </c>
    </row>
    <row r="11" spans="1:14" s="45" customFormat="1" ht="13.5" customHeight="1">
      <c r="A11" s="142" t="s">
        <v>352</v>
      </c>
      <c r="B11" s="142"/>
      <c r="C11" s="142"/>
      <c r="D11" s="142"/>
      <c r="E11" s="142"/>
      <c r="F11" s="142"/>
      <c r="G11" s="143"/>
      <c r="H11" s="75" t="s">
        <v>89</v>
      </c>
      <c r="I11" s="76" t="s">
        <v>199</v>
      </c>
      <c r="J11" s="76" t="s">
        <v>353</v>
      </c>
      <c r="K11" s="76" t="s">
        <v>350</v>
      </c>
      <c r="L11" s="100"/>
      <c r="M11" s="118">
        <v>13825.25</v>
      </c>
    </row>
    <row r="12" spans="1:14" s="45" customFormat="1" ht="13.5" customHeight="1">
      <c r="A12" s="142" t="s">
        <v>354</v>
      </c>
      <c r="B12" s="142"/>
      <c r="C12" s="142"/>
      <c r="D12" s="142"/>
      <c r="E12" s="142"/>
      <c r="F12" s="142"/>
      <c r="G12" s="143"/>
      <c r="H12" s="75" t="s">
        <v>89</v>
      </c>
      <c r="I12" s="76" t="s">
        <v>202</v>
      </c>
      <c r="J12" s="76" t="s">
        <v>355</v>
      </c>
      <c r="K12" s="76" t="s">
        <v>350</v>
      </c>
      <c r="L12" s="100"/>
      <c r="M12" s="118">
        <v>5074371.84</v>
      </c>
    </row>
    <row r="13" spans="1:14" s="45" customFormat="1" ht="13.5" customHeight="1">
      <c r="A13" s="142" t="s">
        <v>354</v>
      </c>
      <c r="B13" s="142"/>
      <c r="C13" s="142"/>
      <c r="D13" s="142"/>
      <c r="E13" s="142"/>
      <c r="F13" s="142"/>
      <c r="G13" s="143"/>
      <c r="H13" s="75" t="s">
        <v>89</v>
      </c>
      <c r="I13" s="76" t="s">
        <v>202</v>
      </c>
      <c r="J13" s="76" t="s">
        <v>355</v>
      </c>
      <c r="K13" s="76" t="s">
        <v>351</v>
      </c>
      <c r="L13" s="100"/>
      <c r="M13" s="118">
        <v>2064.8200000000002</v>
      </c>
    </row>
    <row r="14" spans="1:14" s="45" customFormat="1" ht="13.5" customHeight="1">
      <c r="A14" s="142" t="s">
        <v>356</v>
      </c>
      <c r="B14" s="142"/>
      <c r="C14" s="142"/>
      <c r="D14" s="142"/>
      <c r="E14" s="142"/>
      <c r="F14" s="142"/>
      <c r="G14" s="143"/>
      <c r="H14" s="75" t="s">
        <v>89</v>
      </c>
      <c r="I14" s="76" t="s">
        <v>208</v>
      </c>
      <c r="J14" s="76" t="s">
        <v>216</v>
      </c>
      <c r="K14" s="76" t="s">
        <v>350</v>
      </c>
      <c r="L14" s="100"/>
      <c r="M14" s="118">
        <v>22634.94</v>
      </c>
    </row>
    <row r="15" spans="1:14" s="45" customFormat="1" ht="13.5" customHeight="1">
      <c r="A15" s="142" t="s">
        <v>357</v>
      </c>
      <c r="B15" s="142"/>
      <c r="C15" s="142"/>
      <c r="D15" s="142"/>
      <c r="E15" s="142"/>
      <c r="F15" s="142"/>
      <c r="G15" s="143"/>
      <c r="H15" s="75" t="s">
        <v>89</v>
      </c>
      <c r="I15" s="76" t="s">
        <v>214</v>
      </c>
      <c r="J15" s="76" t="s">
        <v>216</v>
      </c>
      <c r="K15" s="76" t="s">
        <v>350</v>
      </c>
      <c r="L15" s="100"/>
      <c r="M15" s="118">
        <v>1039186.56</v>
      </c>
    </row>
    <row r="16" spans="1:14" s="45" customFormat="1" ht="13.5" customHeight="1">
      <c r="A16" s="142" t="s">
        <v>358</v>
      </c>
      <c r="B16" s="142"/>
      <c r="C16" s="142"/>
      <c r="D16" s="142"/>
      <c r="E16" s="142"/>
      <c r="F16" s="142"/>
      <c r="G16" s="143"/>
      <c r="H16" s="75" t="s">
        <v>89</v>
      </c>
      <c r="I16" s="76" t="s">
        <v>220</v>
      </c>
      <c r="J16" s="76" t="s">
        <v>216</v>
      </c>
      <c r="K16" s="76" t="s">
        <v>350</v>
      </c>
      <c r="L16" s="100"/>
      <c r="M16" s="118">
        <v>823625.3</v>
      </c>
    </row>
    <row r="17" spans="1:13" s="45" customFormat="1" ht="13.5" customHeight="1">
      <c r="A17" s="142" t="s">
        <v>358</v>
      </c>
      <c r="B17" s="142"/>
      <c r="C17" s="142"/>
      <c r="D17" s="142"/>
      <c r="E17" s="142"/>
      <c r="F17" s="142"/>
      <c r="G17" s="143"/>
      <c r="H17" s="75" t="s">
        <v>89</v>
      </c>
      <c r="I17" s="76" t="s">
        <v>220</v>
      </c>
      <c r="J17" s="76" t="s">
        <v>216</v>
      </c>
      <c r="K17" s="76" t="s">
        <v>351</v>
      </c>
      <c r="L17" s="100"/>
      <c r="M17" s="118">
        <v>7136.64</v>
      </c>
    </row>
    <row r="18" spans="1:13" s="45" customFormat="1" ht="13.5" customHeight="1">
      <c r="A18" s="142" t="s">
        <v>359</v>
      </c>
      <c r="B18" s="142"/>
      <c r="C18" s="142"/>
      <c r="D18" s="142"/>
      <c r="E18" s="142"/>
      <c r="F18" s="142"/>
      <c r="G18" s="143"/>
      <c r="H18" s="75" t="s">
        <v>89</v>
      </c>
      <c r="I18" s="76" t="s">
        <v>223</v>
      </c>
      <c r="J18" s="76" t="s">
        <v>216</v>
      </c>
      <c r="K18" s="76" t="s">
        <v>350</v>
      </c>
      <c r="L18" s="100"/>
      <c r="M18" s="118">
        <v>3467655.4</v>
      </c>
    </row>
    <row r="19" spans="1:13" s="45" customFormat="1" ht="13.5" customHeight="1">
      <c r="A19" s="142" t="s">
        <v>359</v>
      </c>
      <c r="B19" s="142"/>
      <c r="C19" s="142"/>
      <c r="D19" s="142"/>
      <c r="E19" s="142"/>
      <c r="F19" s="142"/>
      <c r="G19" s="143"/>
      <c r="H19" s="75" t="s">
        <v>89</v>
      </c>
      <c r="I19" s="76" t="s">
        <v>223</v>
      </c>
      <c r="J19" s="76" t="s">
        <v>216</v>
      </c>
      <c r="K19" s="76" t="s">
        <v>351</v>
      </c>
      <c r="L19" s="100"/>
      <c r="M19" s="118">
        <v>451500</v>
      </c>
    </row>
    <row r="20" spans="1:13" s="45" customFormat="1" ht="13.5" customHeight="1">
      <c r="A20" s="142" t="s">
        <v>360</v>
      </c>
      <c r="B20" s="142"/>
      <c r="C20" s="142"/>
      <c r="D20" s="142"/>
      <c r="E20" s="142"/>
      <c r="F20" s="142"/>
      <c r="G20" s="143"/>
      <c r="H20" s="75" t="s">
        <v>89</v>
      </c>
      <c r="I20" s="76" t="s">
        <v>235</v>
      </c>
      <c r="J20" s="76" t="s">
        <v>266</v>
      </c>
      <c r="K20" s="76" t="s">
        <v>350</v>
      </c>
      <c r="L20" s="100"/>
      <c r="M20" s="118">
        <v>38000</v>
      </c>
    </row>
    <row r="21" spans="1:13" s="45" customFormat="1" ht="13.5" customHeight="1">
      <c r="A21" s="142" t="s">
        <v>361</v>
      </c>
      <c r="B21" s="142"/>
      <c r="C21" s="142"/>
      <c r="D21" s="142"/>
      <c r="E21" s="142"/>
      <c r="F21" s="142"/>
      <c r="G21" s="143"/>
      <c r="H21" s="75" t="s">
        <v>89</v>
      </c>
      <c r="I21" s="76" t="s">
        <v>235</v>
      </c>
      <c r="J21" s="76" t="s">
        <v>268</v>
      </c>
      <c r="K21" s="76" t="s">
        <v>350</v>
      </c>
      <c r="L21" s="100"/>
      <c r="M21" s="118">
        <v>1527</v>
      </c>
    </row>
    <row r="22" spans="1:13" s="45" customFormat="1" ht="13.5" customHeight="1">
      <c r="A22" s="142" t="s">
        <v>362</v>
      </c>
      <c r="B22" s="142"/>
      <c r="C22" s="142"/>
      <c r="D22" s="142"/>
      <c r="E22" s="142"/>
      <c r="F22" s="142"/>
      <c r="G22" s="143"/>
      <c r="H22" s="75" t="s">
        <v>89</v>
      </c>
      <c r="I22" s="76" t="s">
        <v>252</v>
      </c>
      <c r="J22" s="76" t="s">
        <v>216</v>
      </c>
      <c r="K22" s="76" t="s">
        <v>351</v>
      </c>
      <c r="L22" s="100"/>
      <c r="M22" s="118">
        <v>105804.36</v>
      </c>
    </row>
    <row r="23" spans="1:13" s="45" customFormat="1" ht="13.5" customHeight="1">
      <c r="A23" s="142" t="s">
        <v>363</v>
      </c>
      <c r="B23" s="142"/>
      <c r="C23" s="142"/>
      <c r="D23" s="142"/>
      <c r="E23" s="142"/>
      <c r="F23" s="142"/>
      <c r="G23" s="143"/>
      <c r="H23" s="75" t="s">
        <v>89</v>
      </c>
      <c r="I23" s="76" t="s">
        <v>252</v>
      </c>
      <c r="J23" s="76" t="s">
        <v>364</v>
      </c>
      <c r="K23" s="76" t="s">
        <v>350</v>
      </c>
      <c r="L23" s="100"/>
      <c r="M23" s="118">
        <v>121386.8</v>
      </c>
    </row>
    <row r="24" spans="1:13" s="45" customFormat="1" ht="13.5" customHeight="1">
      <c r="A24" s="142" t="s">
        <v>365</v>
      </c>
      <c r="B24" s="142"/>
      <c r="C24" s="142"/>
      <c r="D24" s="142"/>
      <c r="E24" s="142"/>
      <c r="F24" s="142"/>
      <c r="G24" s="143"/>
      <c r="H24" s="75" t="s">
        <v>89</v>
      </c>
      <c r="I24" s="76" t="s">
        <v>252</v>
      </c>
      <c r="J24" s="76" t="s">
        <v>366</v>
      </c>
      <c r="K24" s="76" t="s">
        <v>350</v>
      </c>
      <c r="L24" s="100"/>
      <c r="M24" s="118">
        <v>54970</v>
      </c>
    </row>
    <row r="25" spans="1:13" s="45" customFormat="1" ht="13.5" customHeight="1">
      <c r="A25" s="142" t="s">
        <v>367</v>
      </c>
      <c r="B25" s="142"/>
      <c r="C25" s="142"/>
      <c r="D25" s="142"/>
      <c r="E25" s="142"/>
      <c r="F25" s="142"/>
      <c r="G25" s="143"/>
      <c r="H25" s="75" t="s">
        <v>89</v>
      </c>
      <c r="I25" s="76" t="s">
        <v>252</v>
      </c>
      <c r="J25" s="76" t="s">
        <v>368</v>
      </c>
      <c r="K25" s="76" t="s">
        <v>350</v>
      </c>
      <c r="L25" s="100"/>
      <c r="M25" s="118">
        <v>3387</v>
      </c>
    </row>
    <row r="26" spans="1:13" s="45" customFormat="1" ht="13.5" customHeight="1">
      <c r="A26" s="142" t="s">
        <v>369</v>
      </c>
      <c r="B26" s="142"/>
      <c r="C26" s="142"/>
      <c r="D26" s="142"/>
      <c r="E26" s="142"/>
      <c r="F26" s="142"/>
      <c r="G26" s="143"/>
      <c r="H26" s="75" t="s">
        <v>89</v>
      </c>
      <c r="I26" s="76" t="s">
        <v>252</v>
      </c>
      <c r="J26" s="76" t="s">
        <v>370</v>
      </c>
      <c r="K26" s="76" t="s">
        <v>350</v>
      </c>
      <c r="L26" s="100"/>
      <c r="M26" s="118">
        <v>2024.35</v>
      </c>
    </row>
    <row r="27" spans="1:13" s="45" customFormat="1" ht="13.5" customHeight="1">
      <c r="A27" s="142" t="s">
        <v>371</v>
      </c>
      <c r="B27" s="142"/>
      <c r="C27" s="142"/>
      <c r="D27" s="142"/>
      <c r="E27" s="142"/>
      <c r="F27" s="142"/>
      <c r="G27" s="143"/>
      <c r="H27" s="75" t="s">
        <v>89</v>
      </c>
      <c r="I27" s="76" t="s">
        <v>262</v>
      </c>
      <c r="J27" s="76" t="s">
        <v>216</v>
      </c>
      <c r="K27" s="76" t="s">
        <v>350</v>
      </c>
      <c r="L27" s="100"/>
      <c r="M27" s="118">
        <v>943033.05</v>
      </c>
    </row>
    <row r="28" spans="1:13" s="45" customFormat="1" ht="13.5" customHeight="1">
      <c r="A28" s="142" t="s">
        <v>372</v>
      </c>
      <c r="B28" s="142"/>
      <c r="C28" s="142"/>
      <c r="D28" s="142"/>
      <c r="E28" s="142"/>
      <c r="F28" s="142"/>
      <c r="G28" s="143"/>
      <c r="H28" s="75" t="s">
        <v>89</v>
      </c>
      <c r="I28" s="76" t="s">
        <v>271</v>
      </c>
      <c r="J28" s="76" t="s">
        <v>216</v>
      </c>
      <c r="K28" s="76" t="s">
        <v>350</v>
      </c>
      <c r="L28" s="100"/>
      <c r="M28" s="118">
        <v>178399.99</v>
      </c>
    </row>
    <row r="29" spans="1:13" s="45" customFormat="1" ht="13.5" customHeight="1" thickBot="1">
      <c r="A29" s="142" t="s">
        <v>372</v>
      </c>
      <c r="B29" s="142"/>
      <c r="C29" s="142"/>
      <c r="D29" s="142"/>
      <c r="E29" s="142"/>
      <c r="F29" s="142"/>
      <c r="G29" s="143"/>
      <c r="H29" s="75" t="s">
        <v>89</v>
      </c>
      <c r="I29" s="76" t="s">
        <v>271</v>
      </c>
      <c r="J29" s="76" t="s">
        <v>216</v>
      </c>
      <c r="K29" s="76" t="s">
        <v>351</v>
      </c>
      <c r="L29" s="100"/>
      <c r="M29" s="118">
        <v>19028.5</v>
      </c>
    </row>
    <row r="30" spans="1:13" s="64" customFormat="1" ht="13.5" hidden="1" thickBot="1">
      <c r="A30" s="62"/>
      <c r="B30" s="62"/>
      <c r="C30" s="62"/>
      <c r="D30" s="62"/>
      <c r="E30" s="62"/>
      <c r="F30" s="62"/>
      <c r="G30" s="62"/>
      <c r="H30" s="61"/>
      <c r="I30" s="61"/>
      <c r="J30" s="61"/>
      <c r="K30" s="61"/>
      <c r="L30" s="61"/>
      <c r="M30" s="63"/>
    </row>
    <row r="31" spans="1:13" s="64" customFormat="1">
      <c r="A31" s="62"/>
      <c r="B31" s="62"/>
      <c r="C31" s="62"/>
      <c r="D31" s="62"/>
      <c r="E31" s="62"/>
      <c r="F31" s="62"/>
      <c r="G31" s="62"/>
      <c r="H31" s="65"/>
      <c r="I31" s="65"/>
      <c r="J31" s="65"/>
      <c r="K31" s="65"/>
      <c r="L31" s="65"/>
      <c r="M31" s="66"/>
    </row>
    <row r="32" spans="1:13" s="55" customFormat="1" ht="13.5">
      <c r="A32" s="53"/>
      <c r="B32" s="53"/>
      <c r="C32" s="53"/>
      <c r="D32" s="53"/>
      <c r="E32" s="53"/>
      <c r="F32" s="53"/>
      <c r="G32" s="53"/>
      <c r="H32" s="54"/>
      <c r="I32" s="54"/>
      <c r="J32" s="54"/>
    </row>
    <row r="33" spans="1:10" s="55" customFormat="1" ht="12.75" customHeight="1">
      <c r="A33" s="73" t="s">
        <v>30</v>
      </c>
      <c r="B33" s="56"/>
      <c r="C33" s="56"/>
      <c r="D33" s="56"/>
      <c r="E33" s="56"/>
      <c r="F33" s="56"/>
      <c r="G33" s="56"/>
      <c r="H33" s="57"/>
      <c r="I33" s="137" t="s">
        <v>344</v>
      </c>
      <c r="J33" s="138"/>
    </row>
    <row r="34" spans="1:10" s="55" customFormat="1">
      <c r="A34" s="58"/>
      <c r="B34" s="58"/>
      <c r="C34" s="58"/>
      <c r="D34" s="58"/>
      <c r="E34" s="58"/>
      <c r="F34" s="58"/>
      <c r="G34" s="58"/>
      <c r="H34" s="59" t="s">
        <v>31</v>
      </c>
      <c r="I34" s="139" t="s">
        <v>32</v>
      </c>
      <c r="J34" s="139"/>
    </row>
    <row r="35" spans="1:10" s="55" customFormat="1">
      <c r="A35" s="58"/>
      <c r="B35" s="58"/>
      <c r="C35" s="58"/>
      <c r="D35" s="58"/>
      <c r="E35" s="58"/>
      <c r="F35" s="58"/>
      <c r="G35" s="58"/>
      <c r="H35" s="59"/>
      <c r="I35" s="59"/>
      <c r="J35" s="59"/>
    </row>
    <row r="36" spans="1:10" s="55" customFormat="1">
      <c r="A36" s="73" t="s">
        <v>33</v>
      </c>
      <c r="B36" s="73"/>
      <c r="C36" s="73"/>
      <c r="D36" s="73"/>
      <c r="E36" s="73"/>
      <c r="F36" s="73"/>
      <c r="G36" s="73"/>
      <c r="H36" s="57"/>
      <c r="I36" s="137" t="s">
        <v>345</v>
      </c>
      <c r="J36" s="138"/>
    </row>
    <row r="37" spans="1:10" s="55" customFormat="1">
      <c r="A37" s="56"/>
      <c r="B37" s="56"/>
      <c r="C37" s="56"/>
      <c r="D37" s="56"/>
      <c r="E37" s="56"/>
      <c r="F37" s="56"/>
      <c r="G37" s="56"/>
      <c r="H37" s="59" t="s">
        <v>31</v>
      </c>
      <c r="I37" s="139" t="s">
        <v>32</v>
      </c>
      <c r="J37" s="139"/>
    </row>
    <row r="38" spans="1:10" s="55" customFormat="1">
      <c r="A38" s="70" t="s">
        <v>34</v>
      </c>
      <c r="B38" s="74" t="s">
        <v>346</v>
      </c>
      <c r="C38" s="60" t="s">
        <v>35</v>
      </c>
      <c r="D38" s="74" t="s">
        <v>97</v>
      </c>
      <c r="E38" s="70">
        <v>20</v>
      </c>
      <c r="F38" s="74" t="s">
        <v>347</v>
      </c>
      <c r="G38" s="60" t="s">
        <v>36</v>
      </c>
      <c r="H38" s="60"/>
      <c r="I38" s="60"/>
      <c r="J38" s="60"/>
    </row>
    <row r="39" spans="1:10">
      <c r="B39" s="71"/>
      <c r="C39" s="72"/>
      <c r="D39" s="71"/>
      <c r="F39" s="71"/>
    </row>
  </sheetData>
  <mergeCells count="34">
    <mergeCell ref="A29:G29"/>
    <mergeCell ref="A23:G23"/>
    <mergeCell ref="A24:G24"/>
    <mergeCell ref="A25:G25"/>
    <mergeCell ref="A26:G26"/>
    <mergeCell ref="A27:G27"/>
    <mergeCell ref="A28:G28"/>
    <mergeCell ref="A17:G17"/>
    <mergeCell ref="A18:G18"/>
    <mergeCell ref="A19:G19"/>
    <mergeCell ref="A20:G20"/>
    <mergeCell ref="A21:G21"/>
    <mergeCell ref="A22:G22"/>
    <mergeCell ref="A11:G11"/>
    <mergeCell ref="A12:G12"/>
    <mergeCell ref="A13:G13"/>
    <mergeCell ref="A14:G14"/>
    <mergeCell ref="A15:G15"/>
    <mergeCell ref="A16:G16"/>
    <mergeCell ref="I36:J36"/>
    <mergeCell ref="I37:J37"/>
    <mergeCell ref="H4:H5"/>
    <mergeCell ref="I4:I5"/>
    <mergeCell ref="J4:J5"/>
    <mergeCell ref="M4:M5"/>
    <mergeCell ref="A2:K2"/>
    <mergeCell ref="I33:J33"/>
    <mergeCell ref="I34:J34"/>
    <mergeCell ref="K4:L4"/>
    <mergeCell ref="A8:G8"/>
    <mergeCell ref="A4:G5"/>
    <mergeCell ref="A6:G6"/>
    <mergeCell ref="A9:G9"/>
    <mergeCell ref="A10:G10"/>
  </mergeCells>
  <phoneticPr fontId="10" type="noConversion"/>
  <printOptions horizontalCentered="1"/>
  <pageMargins left="0.78740157480314965" right="0.78740157480314965" top="0.59055118110236227" bottom="0.59055118110236227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K54"/>
  <sheetViews>
    <sheetView showGridLines="0" topLeftCell="E1" workbookViewId="0">
      <selection activeCell="H13" sqref="H13:J13"/>
    </sheetView>
  </sheetViews>
  <sheetFormatPr defaultRowHeight="12.75"/>
  <cols>
    <col min="1" max="1" width="51.28515625" style="78" hidden="1" customWidth="1"/>
    <col min="2" max="3" width="9.140625" hidden="1" customWidth="1"/>
    <col min="4" max="4" width="13.7109375" hidden="1" customWidth="1"/>
    <col min="6" max="6" width="4.28515625" customWidth="1"/>
    <col min="7" max="7" width="15.42578125" bestFit="1" customWidth="1"/>
    <col min="8" max="8" width="14.85546875" customWidth="1"/>
    <col min="9" max="9" width="16.42578125" customWidth="1"/>
    <col min="10" max="10" width="10.5703125" customWidth="1"/>
    <col min="11" max="11" width="12.140625" customWidth="1"/>
    <col min="12" max="12" width="4.42578125" customWidth="1"/>
  </cols>
  <sheetData>
    <row r="1" spans="1:11">
      <c r="A1" s="78" t="s">
        <v>37</v>
      </c>
      <c r="D1" s="77">
        <v>3</v>
      </c>
    </row>
    <row r="2" spans="1:11">
      <c r="A2" s="78" t="s">
        <v>38</v>
      </c>
      <c r="C2">
        <v>3</v>
      </c>
      <c r="D2" t="s">
        <v>44</v>
      </c>
    </row>
    <row r="3" spans="1:11">
      <c r="A3" s="78" t="s">
        <v>50</v>
      </c>
      <c r="C3">
        <v>4</v>
      </c>
      <c r="D3" t="s">
        <v>19</v>
      </c>
      <c r="G3" s="167" t="s">
        <v>91</v>
      </c>
      <c r="H3" s="167"/>
      <c r="I3" s="113" t="s">
        <v>92</v>
      </c>
      <c r="J3" s="170" t="s">
        <v>93</v>
      </c>
      <c r="K3" s="171"/>
    </row>
    <row r="4" spans="1:11">
      <c r="A4" s="78" t="s">
        <v>43</v>
      </c>
      <c r="C4">
        <v>5</v>
      </c>
      <c r="D4" t="s">
        <v>45</v>
      </c>
      <c r="G4" s="169" t="s">
        <v>62</v>
      </c>
      <c r="H4" s="169"/>
      <c r="I4" s="102" t="s">
        <v>47</v>
      </c>
      <c r="J4" s="103">
        <f>D1+2</f>
        <v>5</v>
      </c>
    </row>
    <row r="5" spans="1:11">
      <c r="A5" s="78" t="s">
        <v>58</v>
      </c>
      <c r="C5">
        <v>6</v>
      </c>
      <c r="D5" t="s">
        <v>46</v>
      </c>
      <c r="G5" s="169" t="s">
        <v>63</v>
      </c>
      <c r="H5" s="169"/>
      <c r="I5" s="85" t="s">
        <v>48</v>
      </c>
      <c r="J5" s="168">
        <f>CDATE</f>
        <v>43101</v>
      </c>
      <c r="K5" s="168"/>
    </row>
    <row r="6" spans="1:11">
      <c r="A6" s="78" t="s">
        <v>39</v>
      </c>
      <c r="G6" s="169" t="s">
        <v>65</v>
      </c>
      <c r="H6" s="169"/>
      <c r="I6" s="85" t="s">
        <v>66</v>
      </c>
      <c r="J6" s="156" t="s">
        <v>102</v>
      </c>
      <c r="K6" s="156"/>
    </row>
    <row r="7" spans="1:11">
      <c r="A7" s="78" t="s">
        <v>64</v>
      </c>
      <c r="G7" s="162" t="s">
        <v>67</v>
      </c>
      <c r="H7" s="163"/>
      <c r="I7" s="84" t="s">
        <v>30</v>
      </c>
      <c r="J7" s="156"/>
      <c r="K7" s="156"/>
    </row>
    <row r="8" spans="1:11">
      <c r="A8" s="78" t="s">
        <v>40</v>
      </c>
      <c r="G8" s="162" t="s">
        <v>68</v>
      </c>
      <c r="H8" s="163"/>
      <c r="I8" s="84" t="s">
        <v>69</v>
      </c>
      <c r="J8" s="156"/>
      <c r="K8" s="156"/>
    </row>
    <row r="9" spans="1:11">
      <c r="A9" s="78" t="s">
        <v>41</v>
      </c>
      <c r="G9" s="162" t="s">
        <v>70</v>
      </c>
      <c r="H9" s="163"/>
      <c r="I9" s="84" t="s">
        <v>71</v>
      </c>
      <c r="J9" s="156"/>
      <c r="K9" s="156"/>
    </row>
    <row r="10" spans="1:11" ht="12.75" customHeight="1">
      <c r="A10" s="78" t="s">
        <v>95</v>
      </c>
      <c r="G10" s="164" t="s">
        <v>72</v>
      </c>
      <c r="H10" s="165"/>
      <c r="I10" s="83" t="s">
        <v>73</v>
      </c>
      <c r="J10" s="156"/>
      <c r="K10" s="156"/>
    </row>
    <row r="11" spans="1:11" ht="13.5" thickBot="1">
      <c r="A11" s="78" t="s">
        <v>42</v>
      </c>
    </row>
    <row r="12" spans="1:11">
      <c r="A12" s="78" t="s">
        <v>76</v>
      </c>
      <c r="F12" s="104"/>
      <c r="G12" s="105"/>
      <c r="H12" s="105"/>
      <c r="I12" s="105"/>
      <c r="J12" s="105"/>
      <c r="K12" s="106"/>
    </row>
    <row r="13" spans="1:11">
      <c r="A13" s="78" t="s">
        <v>77</v>
      </c>
      <c r="F13" s="107"/>
      <c r="G13" s="108" t="s">
        <v>61</v>
      </c>
      <c r="H13" s="157" t="s">
        <v>60</v>
      </c>
      <c r="I13" s="158"/>
      <c r="J13" s="159"/>
      <c r="K13" s="109"/>
    </row>
    <row r="14" spans="1:11">
      <c r="A14" s="78" t="s">
        <v>79</v>
      </c>
      <c r="F14" s="107"/>
      <c r="G14" s="108"/>
      <c r="H14" s="108"/>
      <c r="I14" s="108"/>
      <c r="J14" s="108"/>
      <c r="K14" s="109"/>
    </row>
    <row r="15" spans="1:11">
      <c r="A15" s="78" t="s">
        <v>80</v>
      </c>
      <c r="F15" s="107"/>
      <c r="G15" s="166" t="s">
        <v>75</v>
      </c>
      <c r="H15" s="166"/>
      <c r="I15" s="160" t="s">
        <v>59</v>
      </c>
      <c r="J15" s="161"/>
      <c r="K15" s="109"/>
    </row>
    <row r="16" spans="1:11">
      <c r="A16" s="78" t="s">
        <v>78</v>
      </c>
      <c r="F16" s="107"/>
      <c r="G16" s="108"/>
      <c r="H16" s="108"/>
      <c r="I16" s="108"/>
      <c r="J16" s="108"/>
      <c r="K16" s="109"/>
    </row>
    <row r="17" spans="1:11">
      <c r="A17" s="78" t="s">
        <v>40</v>
      </c>
      <c r="F17" s="107"/>
      <c r="G17" s="108" t="s">
        <v>74</v>
      </c>
      <c r="H17" s="157" t="str">
        <f>CONCATENATE("323",IF(МФПРД=5,"Y",IF(МФПРД=4,"Q",IF(МФПРД=3,"M","R"))),TextVerFile,".TXT")</f>
        <v>323Y01.TXT</v>
      </c>
      <c r="I17" s="158"/>
      <c r="J17" s="159"/>
      <c r="K17" s="109"/>
    </row>
    <row r="18" spans="1:11">
      <c r="A18" s="78" t="s">
        <v>41</v>
      </c>
      <c r="F18" s="107"/>
      <c r="G18" s="108"/>
      <c r="H18" s="108"/>
      <c r="I18" s="108"/>
      <c r="J18" s="108"/>
      <c r="K18" s="109"/>
    </row>
    <row r="19" spans="1:11">
      <c r="A19" s="78" t="s">
        <v>81</v>
      </c>
      <c r="F19" s="107"/>
      <c r="G19" s="108"/>
      <c r="H19" s="115" t="str">
        <f>CONCATENATE(TRUNC(HSUMM,0),".",IF(LEN(I19)=1,CONCATENATE("0",I19),I19))</f>
        <v>29320913.94</v>
      </c>
      <c r="I19" s="114">
        <f>ROUND(((HSUMM-(TRUNC(HSUMM,0)))*100),0)</f>
        <v>94</v>
      </c>
      <c r="J19" s="108"/>
      <c r="K19" s="109"/>
    </row>
    <row r="20" spans="1:11" ht="13.5" thickBot="1">
      <c r="A20" s="79" t="s">
        <v>76</v>
      </c>
      <c r="F20" s="110"/>
      <c r="G20" s="111"/>
      <c r="H20" s="111"/>
      <c r="I20" s="111"/>
      <c r="J20" s="111"/>
      <c r="K20" s="112"/>
    </row>
    <row r="21" spans="1:11">
      <c r="A21" s="80" t="s">
        <v>77</v>
      </c>
    </row>
    <row r="22" spans="1:11">
      <c r="A22" s="81" t="s">
        <v>82</v>
      </c>
    </row>
    <row r="23" spans="1:11">
      <c r="A23" s="79" t="s">
        <v>83</v>
      </c>
    </row>
    <row r="24" spans="1:11">
      <c r="A24" s="79" t="s">
        <v>84</v>
      </c>
    </row>
    <row r="25" spans="1:11">
      <c r="A25" s="79" t="s">
        <v>78</v>
      </c>
    </row>
    <row r="26" spans="1:11">
      <c r="A26" s="79" t="s">
        <v>40</v>
      </c>
    </row>
    <row r="27" spans="1:11">
      <c r="A27" s="82" t="s">
        <v>41</v>
      </c>
    </row>
    <row r="28" spans="1:11">
      <c r="A28" s="82" t="s">
        <v>85</v>
      </c>
    </row>
    <row r="29" spans="1:11">
      <c r="A29" s="79" t="s">
        <v>76</v>
      </c>
    </row>
    <row r="30" spans="1:11">
      <c r="A30" s="79" t="s">
        <v>77</v>
      </c>
    </row>
    <row r="31" spans="1:11">
      <c r="A31" s="79" t="s">
        <v>86</v>
      </c>
    </row>
    <row r="32" spans="1:11">
      <c r="A32" s="78" t="s">
        <v>78</v>
      </c>
    </row>
    <row r="33" spans="1:1">
      <c r="A33" s="78" t="s">
        <v>40</v>
      </c>
    </row>
    <row r="34" spans="1:1">
      <c r="A34" s="78" t="s">
        <v>41</v>
      </c>
    </row>
    <row r="35" spans="1:1">
      <c r="A35" s="78" t="s">
        <v>87</v>
      </c>
    </row>
    <row r="36" spans="1:1">
      <c r="A36" s="78" t="s">
        <v>76</v>
      </c>
    </row>
    <row r="37" spans="1:1">
      <c r="A37" s="78" t="s">
        <v>50</v>
      </c>
    </row>
    <row r="38" spans="1:1">
      <c r="A38" s="78" t="s">
        <v>90</v>
      </c>
    </row>
    <row r="39" spans="1:1">
      <c r="A39" s="78" t="s">
        <v>94</v>
      </c>
    </row>
    <row r="40" spans="1:1">
      <c r="A40" s="78" t="s">
        <v>77</v>
      </c>
    </row>
    <row r="41" spans="1:1">
      <c r="A41" s="78" t="s">
        <v>88</v>
      </c>
    </row>
    <row r="42" spans="1:1">
      <c r="A42" s="78" t="s">
        <v>78</v>
      </c>
    </row>
    <row r="43" spans="1:1">
      <c r="A43" s="78" t="s">
        <v>40</v>
      </c>
    </row>
    <row r="44" spans="1:1">
      <c r="A44" s="78" t="s">
        <v>49</v>
      </c>
    </row>
    <row r="45" spans="1:1">
      <c r="A45" s="78" t="s">
        <v>50</v>
      </c>
    </row>
    <row r="46" spans="1:1">
      <c r="A46" s="78" t="s">
        <v>51</v>
      </c>
    </row>
    <row r="47" spans="1:1">
      <c r="A47" s="78" t="s">
        <v>52</v>
      </c>
    </row>
    <row r="48" spans="1:1">
      <c r="A48" s="78" t="s">
        <v>53</v>
      </c>
    </row>
    <row r="49" spans="1:1">
      <c r="A49" s="78" t="s">
        <v>54</v>
      </c>
    </row>
    <row r="50" spans="1:1">
      <c r="A50" s="78" t="s">
        <v>40</v>
      </c>
    </row>
    <row r="51" spans="1:1">
      <c r="A51" s="78" t="s">
        <v>55</v>
      </c>
    </row>
    <row r="52" spans="1:1">
      <c r="A52" s="78" t="s">
        <v>56</v>
      </c>
    </row>
    <row r="53" spans="1:1">
      <c r="A53" s="78" t="s">
        <v>40</v>
      </c>
    </row>
    <row r="54" spans="1:1">
      <c r="A54" s="78" t="s">
        <v>57</v>
      </c>
    </row>
  </sheetData>
  <mergeCells count="19">
    <mergeCell ref="G3:H3"/>
    <mergeCell ref="J5:K5"/>
    <mergeCell ref="J6:K6"/>
    <mergeCell ref="J7:K7"/>
    <mergeCell ref="G7:H7"/>
    <mergeCell ref="G6:H6"/>
    <mergeCell ref="G5:H5"/>
    <mergeCell ref="G4:H4"/>
    <mergeCell ref="J3:K3"/>
    <mergeCell ref="J8:K8"/>
    <mergeCell ref="H17:J17"/>
    <mergeCell ref="I15:J15"/>
    <mergeCell ref="H13:J13"/>
    <mergeCell ref="G8:H8"/>
    <mergeCell ref="G9:H9"/>
    <mergeCell ref="G10:H10"/>
    <mergeCell ref="J9:K9"/>
    <mergeCell ref="J10:K10"/>
    <mergeCell ref="G15:H15"/>
  </mergeCells>
  <phoneticPr fontId="2" type="noConversion"/>
  <pageMargins left="0.75" right="0.75" top="1" bottom="1" header="0.5" footer="0.5"/>
  <pageSetup paperSize="9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173</vt:i4>
      </vt:variant>
    </vt:vector>
  </HeadingPairs>
  <TitlesOfParts>
    <vt:vector size="176" baseType="lpstr">
      <vt:lpstr>раздел 1-3</vt:lpstr>
      <vt:lpstr>раздел 4</vt:lpstr>
      <vt:lpstr>Выгрузка в МинФин</vt:lpstr>
      <vt:lpstr>BBUH</vt:lpstr>
      <vt:lpstr>BDAY</vt:lpstr>
      <vt:lpstr>BMONTH</vt:lpstr>
      <vt:lpstr>BRUK</vt:lpstr>
      <vt:lpstr>BUDGET</vt:lpstr>
      <vt:lpstr>BYEAR</vt:lpstr>
      <vt:lpstr>CDATE</vt:lpstr>
      <vt:lpstr>CGLAVA</vt:lpstr>
      <vt:lpstr>COKPO</vt:lpstr>
      <vt:lpstr>COKTMO</vt:lpstr>
      <vt:lpstr>FolderPath</vt:lpstr>
      <vt:lpstr>HAGENT1</vt:lpstr>
      <vt:lpstr>HAGENT2</vt:lpstr>
      <vt:lpstr>HDAY</vt:lpstr>
      <vt:lpstr>HMONTH</vt:lpstr>
      <vt:lpstr>HSUMM</vt:lpstr>
      <vt:lpstr>HSUMM_COPY</vt:lpstr>
      <vt:lpstr>HYEAR</vt:lpstr>
      <vt:lpstr>PERIODS</vt:lpstr>
      <vt:lpstr>T1_BOTM.1</vt:lpstr>
      <vt:lpstr>T1_BOTM.2</vt:lpstr>
      <vt:lpstr>T1_BOTM.3</vt:lpstr>
      <vt:lpstr>T1_BOTM.4</vt:lpstr>
      <vt:lpstr>T1_BOTM.5</vt:lpstr>
      <vt:lpstr>T1_BOTM.6</vt:lpstr>
      <vt:lpstr>T1_HEAD.1</vt:lpstr>
      <vt:lpstr>T1_HEAD.2</vt:lpstr>
      <vt:lpstr>T1_HEAD.3</vt:lpstr>
      <vt:lpstr>T1_HEAD.4</vt:lpstr>
      <vt:lpstr>T1_HEAD.5</vt:lpstr>
      <vt:lpstr>T1_HEAD.6</vt:lpstr>
      <vt:lpstr>T1_LINE.1</vt:lpstr>
      <vt:lpstr>T1_LINE.10</vt:lpstr>
      <vt:lpstr>T1_LINE.100</vt:lpstr>
      <vt:lpstr>T1_LINE.101</vt:lpstr>
      <vt:lpstr>T1_LINE.102</vt:lpstr>
      <vt:lpstr>T1_LINE.103</vt:lpstr>
      <vt:lpstr>T1_LINE.104</vt:lpstr>
      <vt:lpstr>T1_LINE.105</vt:lpstr>
      <vt:lpstr>T1_LINE.106</vt:lpstr>
      <vt:lpstr>T1_LINE.107</vt:lpstr>
      <vt:lpstr>T1_LINE.108</vt:lpstr>
      <vt:lpstr>T1_LINE.109</vt:lpstr>
      <vt:lpstr>T1_LINE.11</vt:lpstr>
      <vt:lpstr>T1_LINE.110</vt:lpstr>
      <vt:lpstr>T1_LINE.111</vt:lpstr>
      <vt:lpstr>T1_LINE.12</vt:lpstr>
      <vt:lpstr>T1_LINE.13</vt:lpstr>
      <vt:lpstr>T1_LINE.14</vt:lpstr>
      <vt:lpstr>T1_LINE.15</vt:lpstr>
      <vt:lpstr>T1_LINE.16</vt:lpstr>
      <vt:lpstr>T1_LINE.17</vt:lpstr>
      <vt:lpstr>T1_LINE.18</vt:lpstr>
      <vt:lpstr>T1_LINE.19</vt:lpstr>
      <vt:lpstr>T1_LINE.2</vt:lpstr>
      <vt:lpstr>T1_LINE.20</vt:lpstr>
      <vt:lpstr>T1_LINE.21</vt:lpstr>
      <vt:lpstr>T1_LINE.22</vt:lpstr>
      <vt:lpstr>T1_LINE.23</vt:lpstr>
      <vt:lpstr>T1_LINE.24</vt:lpstr>
      <vt:lpstr>T1_LINE.25</vt:lpstr>
      <vt:lpstr>T1_LINE.26</vt:lpstr>
      <vt:lpstr>T1_LINE.27</vt:lpstr>
      <vt:lpstr>T1_LINE.28</vt:lpstr>
      <vt:lpstr>T1_LINE.29</vt:lpstr>
      <vt:lpstr>T1_LINE.3</vt:lpstr>
      <vt:lpstr>T1_LINE.30</vt:lpstr>
      <vt:lpstr>T1_LINE.31</vt:lpstr>
      <vt:lpstr>T1_LINE.32</vt:lpstr>
      <vt:lpstr>T1_LINE.33</vt:lpstr>
      <vt:lpstr>T1_LINE.34</vt:lpstr>
      <vt:lpstr>T1_LINE.35</vt:lpstr>
      <vt:lpstr>T1_LINE.36</vt:lpstr>
      <vt:lpstr>T1_LINE.37</vt:lpstr>
      <vt:lpstr>T1_LINE.38</vt:lpstr>
      <vt:lpstr>T1_LINE.39</vt:lpstr>
      <vt:lpstr>T1_LINE.4</vt:lpstr>
      <vt:lpstr>T1_LINE.40</vt:lpstr>
      <vt:lpstr>T1_LINE.41</vt:lpstr>
      <vt:lpstr>T1_LINE.42</vt:lpstr>
      <vt:lpstr>T1_LINE.43</vt:lpstr>
      <vt:lpstr>T1_LINE.44</vt:lpstr>
      <vt:lpstr>T1_LINE.45</vt:lpstr>
      <vt:lpstr>T1_LINE.46</vt:lpstr>
      <vt:lpstr>T1_LINE.47</vt:lpstr>
      <vt:lpstr>T1_LINE.48</vt:lpstr>
      <vt:lpstr>T1_LINE.49</vt:lpstr>
      <vt:lpstr>T1_LINE.5</vt:lpstr>
      <vt:lpstr>T1_LINE.50</vt:lpstr>
      <vt:lpstr>T1_LINE.51</vt:lpstr>
      <vt:lpstr>T1_LINE.52</vt:lpstr>
      <vt:lpstr>T1_LINE.53</vt:lpstr>
      <vt:lpstr>T1_LINE.54</vt:lpstr>
      <vt:lpstr>T1_LINE.55</vt:lpstr>
      <vt:lpstr>T1_LINE.56</vt:lpstr>
      <vt:lpstr>T1_LINE.57</vt:lpstr>
      <vt:lpstr>T1_LINE.58</vt:lpstr>
      <vt:lpstr>T1_LINE.59</vt:lpstr>
      <vt:lpstr>T1_LINE.6</vt:lpstr>
      <vt:lpstr>T1_LINE.60</vt:lpstr>
      <vt:lpstr>T1_LINE.61</vt:lpstr>
      <vt:lpstr>T1_LINE.62</vt:lpstr>
      <vt:lpstr>T1_LINE.63</vt:lpstr>
      <vt:lpstr>T1_LINE.64</vt:lpstr>
      <vt:lpstr>T1_LINE.65</vt:lpstr>
      <vt:lpstr>T1_LINE.66</vt:lpstr>
      <vt:lpstr>T1_LINE.67</vt:lpstr>
      <vt:lpstr>T1_LINE.68</vt:lpstr>
      <vt:lpstr>T1_LINE.69</vt:lpstr>
      <vt:lpstr>T1_LINE.7</vt:lpstr>
      <vt:lpstr>T1_LINE.70</vt:lpstr>
      <vt:lpstr>T1_LINE.71</vt:lpstr>
      <vt:lpstr>T1_LINE.72</vt:lpstr>
      <vt:lpstr>T1_LINE.73</vt:lpstr>
      <vt:lpstr>T1_LINE.74</vt:lpstr>
      <vt:lpstr>T1_LINE.75</vt:lpstr>
      <vt:lpstr>T1_LINE.76</vt:lpstr>
      <vt:lpstr>T1_LINE.77</vt:lpstr>
      <vt:lpstr>T1_LINE.78</vt:lpstr>
      <vt:lpstr>T1_LINE.79</vt:lpstr>
      <vt:lpstr>T1_LINE.8</vt:lpstr>
      <vt:lpstr>T1_LINE.80</vt:lpstr>
      <vt:lpstr>T1_LINE.81</vt:lpstr>
      <vt:lpstr>T1_LINE.82</vt:lpstr>
      <vt:lpstr>T1_LINE.83</vt:lpstr>
      <vt:lpstr>T1_LINE.84</vt:lpstr>
      <vt:lpstr>T1_LINE.85</vt:lpstr>
      <vt:lpstr>T1_LINE.86</vt:lpstr>
      <vt:lpstr>T1_LINE.87</vt:lpstr>
      <vt:lpstr>T1_LINE.88</vt:lpstr>
      <vt:lpstr>T1_LINE.89</vt:lpstr>
      <vt:lpstr>T1_LINE.9</vt:lpstr>
      <vt:lpstr>T1_LINE.90</vt:lpstr>
      <vt:lpstr>T1_LINE.91</vt:lpstr>
      <vt:lpstr>T1_LINE.92</vt:lpstr>
      <vt:lpstr>T1_LINE.93</vt:lpstr>
      <vt:lpstr>T1_LINE.94</vt:lpstr>
      <vt:lpstr>T1_LINE.95</vt:lpstr>
      <vt:lpstr>T1_LINE.96</vt:lpstr>
      <vt:lpstr>T1_LINE.97</vt:lpstr>
      <vt:lpstr>T1_LINE.98</vt:lpstr>
      <vt:lpstr>T1_LINE.99</vt:lpstr>
      <vt:lpstr>T2_END</vt:lpstr>
      <vt:lpstr>T2_LINE.1</vt:lpstr>
      <vt:lpstr>T2_LINE.10</vt:lpstr>
      <vt:lpstr>T2_LINE.11</vt:lpstr>
      <vt:lpstr>T2_LINE.12</vt:lpstr>
      <vt:lpstr>T2_LINE.13</vt:lpstr>
      <vt:lpstr>T2_LINE.14</vt:lpstr>
      <vt:lpstr>T2_LINE.15</vt:lpstr>
      <vt:lpstr>T2_LINE.16</vt:lpstr>
      <vt:lpstr>T2_LINE.17</vt:lpstr>
      <vt:lpstr>T2_LINE.18</vt:lpstr>
      <vt:lpstr>T2_LINE.19</vt:lpstr>
      <vt:lpstr>T2_LINE.2</vt:lpstr>
      <vt:lpstr>T2_LINE.20</vt:lpstr>
      <vt:lpstr>T2_LINE.21</vt:lpstr>
      <vt:lpstr>T2_LINE.3</vt:lpstr>
      <vt:lpstr>T2_LINE.4</vt:lpstr>
      <vt:lpstr>T2_LINE.5</vt:lpstr>
      <vt:lpstr>T2_LINE.6</vt:lpstr>
      <vt:lpstr>T2_LINE.7</vt:lpstr>
      <vt:lpstr>T2_LINE.8</vt:lpstr>
      <vt:lpstr>T2_LINE.9</vt:lpstr>
      <vt:lpstr>TextVerFile</vt:lpstr>
      <vt:lpstr>txt_fileName</vt:lpstr>
      <vt:lpstr>МФБухгалтер</vt:lpstr>
      <vt:lpstr>МФДатаПо</vt:lpstr>
      <vt:lpstr>МФИсполнитель</vt:lpstr>
      <vt:lpstr>МФИСТ</vt:lpstr>
      <vt:lpstr>МФПРД</vt:lpstr>
      <vt:lpstr>МФРуководитель</vt:lpstr>
      <vt:lpstr>МФТелефон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27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F1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TO&lt;/n&gt;&lt;t&gt;4&lt;/t&gt;&lt;q&gt;%C4%E0%F2%E0+%EF%EE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EF%E5%F0%E2%E8%F7%ED%FB%E5+%EE%F2%F7%E5%F2%FB&lt;/q&gt;&lt;s&gt;25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31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COR_KVR&lt;/n&gt;&lt;t&gt;3&lt;/t&gt;&lt;q&gt;%D4%EE%F0%EC%E8%F0%EE%E2%E0%F2%FC+%EF%EE%EA%E0%E7%E0%F2%E5%EB%E8+%F0%E0%E7%E4%E5%EB%E0+4+%E2+%F0%E0%E7%F0%E5%E7%E5+%CA%C2%D0+%F1%F7%E5%F2%EE%E2,+%EA%EE%F0%F0%E5%F1%EF%EE%ED%E4%E8%F0%F3%FE%F9%E8%F5+%F1%EE+%F1%F7%E5%F2%E0%EC%E8+%E4%E5%ED%E5%E6%ED%FB%F5+%F1%F0%E5%E4%F1%F2%E2+(201-%EC%E8)&lt;/q&gt;&lt;s&gt;11&lt;/s&gt;&lt;l&gt;0&lt;/l&gt;&lt;u&gt;&lt;/u&gt;&lt;a&gt;&lt;/a&gt;&lt;b&gt;&lt;/b&gt;&lt;m&gt;&lt;/m&gt;&lt;r&gt;1&lt;/r&gt;&lt;x&gt;&lt;/x&gt;&lt;y&gt;&lt;/y&gt;&lt;z&gt;NCOR_KVR&lt;/z&gt;&lt;DEFAULT&gt;0&lt;/DEFAULT&gt;&lt;/i&gt;&lt;i&gt;&lt;n&gt;NDETAIL_PART4C5&lt;/n&gt;&lt;t&gt;3&lt;/t&gt;&lt;q&gt;%C4%E5%F2%E0%EB%E8%E7%E8%F0%EE%E2%E0%F2%FC+%EF%EE%EA%E0%E7%E0%F2%E5%EB%E8+%F0%E0%E7%E4%E5%EB%E0+4+(%E3%F0%E0%F4%E0+5)+%EF%EE+%EA%EE%E4%E0%EC+%F0%E0%E7%E4%E5%EB%EE%E2+(%EF%EE%E4%F0%E0%E7%E4%E5%EB%EE%E2)&lt;/q&gt;&lt;s&gt;21&lt;/s&gt;&lt;l&gt;0&lt;/l&gt;&lt;u&gt;&lt;/u&gt;&lt;a&gt;&lt;/a&gt;&lt;b&gt;&lt;/b&gt;&lt;m&gt;&lt;/m&gt;&lt;r&gt;1&lt;/r&gt;&lt;x&gt;&lt;/x&gt;&lt;y&gt;&lt;/y&gt;&lt;z&gt;NDETAIL_PART4C5&lt;/z&gt;&lt;DEFAULT&gt;0&lt;/DEFAULT&gt;&lt;/i&gt;&lt;i&gt;&lt;n&gt;NFILL_COLUMN5&lt;/n&gt;&lt;t&gt;3&lt;/t&gt;&lt;q&gt;%D0%E0%F1%F1%F7%E8%F2%FB%E2%E0%F2%FC+%EF%EE%EA%E0%E7%E0%F2%E5%EB%E8+%EF%EE+%E3%F0%E0%F4%E5+5+%AB%C7%E0+%E0%ED%E0%EB%EE%E3%E8%F7%ED%FB%E9+%EF%E5%F0%E8%EE%E4+%EF%F0%EE%F8%EB%EE%E3%EE+%F4%E8%ED%E0%ED%F1%EE%E2%EE%E3%EE+%E3%EE%E4%E0%BB&lt;/q&gt;&lt;s&gt;20&lt;/s&gt;&lt;l&gt;0&lt;/l&gt;&lt;u&gt;&lt;/u&gt;&lt;a&gt;&lt;/a&gt;&lt;b&gt;&lt;/b&gt;&lt;m&gt;&lt;/m&gt;&lt;r&gt;1&lt;/r&gt;&lt;x&gt;&lt;/x&gt;&lt;y&gt;&lt;/y&gt;&lt;z&gt;NFILL_COLUMN5&lt;/z&gt;&lt;DEFAULT&gt;0&lt;/DEFAULT&gt;&lt;/i&gt;&lt;i&gt;&lt;n&gt;NGIIS_EB_SIGN&lt;/n&gt;&lt;t&gt;3&lt;/t&gt;&lt;q&gt;%C2%FB%E3%F0%F3%E7%EA%E0+%E2+%C3%C8%C8%D1+%DD%C1&lt;/q&gt;&lt;s&gt;23&lt;/s&gt;&lt;l&gt;0&lt;/l&gt;&lt;u&gt;&lt;/u&gt;&lt;a&gt;&lt;/a&gt;&lt;b&gt;&lt;/b&gt;&lt;m&gt;&lt;/m&gt;&lt;r&gt;1&lt;/r&gt;&lt;x&gt;&lt;/x&gt;&lt;y&gt;&lt;/y&gt;&lt;z&gt;NGIIS_EB_SIGN&lt;/z&gt;&lt;DEFAULT&gt;0&lt;/DEFAULT&gt;&lt;/i&gt;&lt;i&gt;&lt;n&gt;NSUBORG&lt;/n&gt;&lt;t&gt;3&lt;/t&gt;&lt;q&gt;%D1+%EF%EE%E4%E2%E5%E4%EE%EC%F1%F2%E2%E5%ED%ED%FB%EC%E8+%EE%F0%E3%E0%ED%E8%E7%E0%F6%E8%FF%EC%E8&lt;/q&gt;&lt;s&gt;5&lt;/s&gt;&lt;l&gt;0&lt;/l&gt;&lt;u&gt;&lt;/u&gt;&lt;a&gt;&lt;/a&gt;&lt;b&gt;&lt;/b&gt;&lt;m&gt;&lt;/m&gt;&lt;r&gt;1&lt;/r&gt;&lt;x&gt;&lt;/x&gt;&lt;y&gt;&lt;/y&gt;&lt;z&gt;NSUBORG&lt;/z&gt;&lt;DEFAULT&gt;0&lt;/DEFAULT&gt;&lt;/i&gt;&lt;i&gt;&lt;n&gt;NTURNOFF_KOSGU&lt;/n&gt;&lt;t&gt;3&lt;/t&gt;&lt;q&gt;%D1%E2%EE%F0%E0%F7%E8%E2%E0%F2%FC+%CA%CE%D1%C3%D3+%E4%EE+3-%F5+%F1%E8%EC%E2%EE%EB%EE%E2+(%E3%F0%E0%F4%E0+3+%F0%E0%E7%E4%E5%EB%E0+4)&lt;/q&gt;&lt;s&gt;22&lt;/s&gt;&lt;l&gt;0&lt;/l&gt;&lt;u&gt;&lt;/u&gt;&lt;a&gt;&lt;/a&gt;&lt;b&gt;&lt;/b&gt;&lt;m&gt;&lt;/m&gt;&lt;r&gt;1&lt;/r&gt;&lt;x&gt;&lt;/x&gt;&lt;y&gt;&lt;/y&gt;&lt;z&gt;NTURNOFF_KOSGU&lt;/z&gt;&lt;DEFAULT&gt;0&lt;/DEFAULT&gt;&lt;/i&gt;&lt;i&gt;&lt;n&gt;SADD_ANL_LVL&lt;/n&gt;&lt;t&gt;0&lt;/t&gt;&lt;q&gt;%D3%F0%EE%E2%E5%ED%FC+%E4%EE%EF.%E0%ED%E0%EB%E8%F2%E8%EA%E8+%F1%F7%E5%F2%EE%E2+%E4%E5%ED%E5%E6%ED%FB%F5+%F1%F0%E5%E4%F1%F2%E2+(201-%F5)+%E4%EB%FF+%E7%E0%EF%EE%EB%ED%E5%ED%E8%FF+%F1%F2%F0%EE%EA&lt;/q&gt;&lt;s&gt;14&lt;/s&gt;&lt;l&gt;0&lt;/l&gt;&lt;u&gt;&lt;/u&gt;&lt;a&gt;&lt;/a&gt;&lt;b&gt;&lt;/b&gt;&lt;m&gt;&lt;/m&gt;&lt;r&gt;1&lt;/r&gt;&lt;x&gt;&lt;/x&gt;&lt;y&gt;&lt;/y&gt;&lt;z&gt;SADD_ANL_LVL&lt;/z&gt;&lt;DEFAULT&gt;0&lt;/DEFAULT&gt;&lt;/i&gt;&lt;i&gt;&lt;n&gt;SANL_KOSGU&lt;/n&gt;&lt;t&gt;0&lt;/t&gt;&lt;q&gt;%D3%F0%EE%E2%E5%ED%FC+%E0%ED%E0%EB%E8%F2%E8%EA%E8+%CA%CE%D1%C3%D3+%E4%EB%FF+%F1%F7%E5%F2%EE%E2+%E4%E5%ED%E5%E6%ED%FB%F5+%F1%F0%E5%E4%F1%F2%E2:+201-%F5+%E8+21003&lt;/q&gt;&lt;s&gt;9&lt;/s&gt;&lt;l&gt;0&lt;/l&gt;&lt;u&gt;&lt;/u&gt;&lt;a&gt;&lt;/a&gt;&lt;b&gt;&lt;/b&gt;&lt;m&gt;&lt;/m&gt;&lt;r&gt;1&lt;/r&gt;&lt;x&gt;&lt;/x&gt;&lt;y&gt;&lt;/y&gt;&lt;z&gt;SANL_KOSGU&lt;/z&gt;&lt;DEFAULT&gt;4&lt;/DEFAULT&gt;&lt;/i&gt;&lt;i&gt;&lt;n&gt;SANL_KVR&lt;/n&gt;&lt;t&gt;0&lt;/t&gt;&lt;q&gt;%D3%F0%EE%E2%E5%ED%FC+%E0%ED%E0%EB%E8%F2%E8%EA%E8+%CA%C2%D0+%E4%EB%FF+%F1%F7%E5%F2%EE%E2+%E4%E5%ED%E5%E6%ED%FB%F5+%F1%F0%E5%E4%F1%F2%E2:+201-%F5&lt;/q&gt;&lt;s&gt;10&lt;/s&gt;&lt;l&gt;0&lt;/l&gt;&lt;u&gt;&lt;/u&gt;&lt;a&gt;&lt;/a&gt;&lt;b&gt;&lt;/b&gt;&lt;m&gt;&lt;/m&gt;&lt;r&gt;1&lt;/r&gt;&lt;x&gt;&lt;/x&gt;&lt;y&gt;&lt;/y&gt;&lt;z&gt;SANL_KVR&lt;/z&gt;&lt;DEFAULT&gt;0&lt;/DEFAULT&gt;&lt;/i&gt;&lt;i&gt;&lt;n&gt;SANL_MASK_041&lt;/n&gt;&lt;t&gt;0&lt;/t&gt;&lt;q&gt;041+(%EC%E0%F1%EA%E0+%ED%EE%EC%E5%F0%E0+%E0%ED%E0%EB%E8%F2%E8%F7%E5%F1%EA%EE%E3%EE+%F1%F7%E5%F2%E0)&lt;/q&gt;&lt;s&gt;15&lt;/s&gt;&lt;l&gt;0&lt;/l&gt;&lt;u&gt;&lt;/u&gt;&lt;a&gt;&lt;/a&gt;&lt;b&gt;&lt;/b&gt;&lt;m&gt;&lt;/m&gt;&lt;r&gt;0&lt;/r&gt;&lt;x&gt;&lt;/x&gt;&lt;y&gt;&lt;/y&gt;&lt;z&gt;SANL_MASK_041&lt;/z&gt;&lt;/i&gt;&lt;i&gt;&lt;n&gt;SANL_MASK_042&lt;/n&gt;&lt;t&gt;0&lt;/t&gt;&lt;q&gt;042+(%EC%E0%F1%EA%E0+%ED%EE%EC%E5%F0%E0+%E0%ED%E0%EB%E8%F2%E8%F7%E5%F1%EA%EE%E3%EE+%F1%F7%E5%F2%E0)&lt;/q&gt;&lt;s&gt;16&lt;/s&gt;&lt;l&gt;0&lt;/l&gt;&lt;u&gt;&lt;/u&gt;&lt;a&gt;&lt;/a&gt;&lt;b&gt;&lt;/b&gt;&lt;m&gt;&lt;/m&gt;&lt;r&gt;0&lt;/r&gt;&lt;x&gt;&lt;/x&gt;&lt;y&gt;&lt;/y&gt;&lt;z&gt;SANL_MASK_042&lt;/z&gt;&lt;/i&gt;&lt;i&gt;&lt;n&gt;SANL_MASK_052&lt;/n&gt;&lt;t&gt;0&lt;/t&gt;&lt;q&gt;052+(%EC%E0%F1%EA%E0+%ED%EE%EC%E5%F0%E0+%E0%ED%E0%EB%E8%F2%E8%F7%E5%F1%EA%EE%E3%EE+%F1%F7%E5%F2%E0)&lt;/q&gt;&lt;s&gt;17&lt;/s&gt;&lt;l&gt;0&lt;/l&gt;&lt;u&gt;&lt;/u&gt;&lt;a&gt;&lt;/a&gt;&lt;b&gt;&lt;/b&gt;&lt;m&gt;&lt;/m&gt;&lt;r&gt;0&lt;/r&gt;&lt;x&gt;&lt;/x&gt;&lt;y&gt;&lt;/y&gt;&lt;z&gt;SANL_MASK_052&lt;/z&gt;&lt;/i&gt;&lt;i&gt;&lt;n&gt;SANL_MASK_122&lt;/n&gt;&lt;t&gt;0&lt;/t&gt;&lt;q&gt;122+(%EC%E0%F1%EA%E0+%ED%EE%EC%E5%F0%E0+%E0%ED%E0%EB%E8%F2%E8%F7%E5%F1%EA%EE%E3%EE+%F1%F7%E5%F2%E0)&lt;/q&gt;&lt;s&gt;18&lt;/s&gt;&lt;l&gt;0&lt;/l&gt;&lt;u&gt;&lt;/u&gt;&lt;a&gt;&lt;/a&gt;&lt;b&gt;&lt;/b&gt;&lt;m&gt;&lt;/m&gt;&lt;r&gt;0&lt;/r&gt;&lt;x&gt;&lt;/x&gt;&lt;y&gt;&lt;/y&gt;&lt;z&gt;SANL_MASK_122&lt;/z&gt;&lt;/i&gt;&lt;i&gt;&lt;n&gt;SANL_MASK_123&lt;/n&gt;&lt;t&gt;0&lt;/t&gt;&lt;q&gt;123+(%EC%E0%F1%EA%E0+%ED%EE%EC%E5%F0%E0+%E0%ED%E0%EB%E8%F2%E8%F7%E5%F1%EA%EE%E3%EE+%F1%F7%E5%F2%E0)&lt;/q&gt;&lt;s&gt;19&lt;/s&gt;&lt;l&gt;0&lt;/l&gt;&lt;u&gt;&lt;/u&gt;&lt;a&gt;&lt;/a&gt;&lt;b&gt;&lt;/b&gt;&lt;m&gt;&lt;/m&gt;&lt;r&gt;0&lt;/r&gt;&lt;x&gt;&lt;/x&gt;&lt;y&gt;&lt;/y&gt;&lt;z&gt;SANL_MASK_123&lt;/z&gt;&lt;/i&gt;&lt;i&gt;&lt;n&gt;SBALUNIT&lt;/n&gt;&lt;t&gt;0&lt;/t&gt;&lt;q&gt;%CF%C1%C5&lt;/q&gt;&lt;s&gt;8&lt;/s&gt;&lt;l&gt;2&lt;/l&gt;&lt;u&gt;BalanceUnits&lt;/u&gt;&lt;a&gt;pos_mnemo&lt;/a&gt;&lt;b&gt;mnemo&lt;/b&gt;&lt;m&gt;normal&lt;/m&gt;&lt;r&gt;0&lt;/r&gt;&lt;x&gt;&lt;/x&gt;&lt;y&gt;&lt;/y&gt;&lt;z&gt;SBALUNIT&lt;/z&gt;&lt;/i&gt;&lt;i&gt;&lt;n&gt;SBL_AGENT&lt;/n&gt;&lt;t&gt;0&lt;/t&gt;&lt;q&gt;%CA%EE%ED%F2%F0%E0%E3%E5%ED%F2+%EE%F2%F7%E5%F2%E0&lt;/q&gt;&lt;s&gt;28&lt;/s&gt;&lt;l&gt;2&lt;/l&gt;&lt;u&gt;AGNLIST&lt;/u&gt;&lt;a&gt;pos_agnmnemo&lt;/a&gt;&lt;b&gt;agnmnemo&lt;/b&gt;&lt;m&gt;agents&lt;/m&gt;&lt;r&gt;0&lt;/r&gt;&lt;x&gt;&lt;/x&gt;&lt;y&gt;&lt;/y&gt;&lt;z&gt;SBL_AGENT&lt;/z&gt;&lt;/i&gt;&lt;i&gt;&lt;n&gt;SBL_CATALOG&lt;/n&gt;&lt;t&gt;0&lt;/t&gt;&lt;q&gt;%CA%E0%F2%E0%EB%EE%E3+%EE%F2%F7%E5%F2%E0&lt;/q&gt;&lt;s&gt;29&lt;/s&gt;&lt;l&gt;0&lt;/l&gt;&lt;u&gt;&lt;/u&gt;&lt;a&gt;&lt;/a&gt;&lt;b&gt;&lt;/b&gt;&lt;m&gt;&lt;/m&gt;&lt;r&gt;0&lt;/r&gt;&lt;x&gt;&lt;/x&gt;&lt;y&gt;&lt;/y&gt;&lt;z&gt;SBL_CATALOG&lt;/z&gt;&lt;/i&gt;&lt;i&gt;&lt;n&gt;SBL_FORM&lt;/n&gt;&lt;t&gt;0&lt;/t&gt;&lt;q&gt;%D4%EE%F0%EC%E0+%EE%F2%F7%E5%F2%E0&lt;/q&gt;&lt;s&gt;26&lt;/s&gt;&lt;l&gt;0&lt;/l&gt;&lt;u&gt;&lt;/u&gt;&lt;a&gt;&lt;/a&gt;&lt;b&gt;&lt;/b&gt;&lt;m&gt;&lt;/m&gt;&lt;r&gt;0&lt;/r&gt;&lt;x&gt;&lt;/x&gt;&lt;y&gt;&lt;/y&gt;&lt;z&gt;SBL_FORM&lt;/z&gt;&lt;/i&gt;&lt;i&gt;&lt;n&gt;SBUDGET&lt;/n&gt;&lt;t&gt;0&lt;/t&gt;&lt;q&gt;%CD%E0%E8%EC%E5%ED%EE%E2%E0%ED%E8%E5+%E1%FE%E4%E6%E5%F2%E0&lt;/q&gt;&lt;s&gt;7&lt;/s&gt;&lt;l&gt;2&lt;/l&gt;&lt;u&gt;Budgets&lt;/u&gt;&lt;a&gt;pos_code&lt;/a&gt;&lt;b&gt;code&lt;/b&gt;&lt;m&gt;normal&lt;/m&gt;&lt;r&gt;0&lt;/r&gt;&lt;x&gt;&lt;/x&gt;&lt;y&gt;&lt;/y&gt;&lt;z&gt;SBUDGET&lt;/z&gt;&lt;/i&gt;&lt;i&gt;&lt;n&gt;SJUR_PERS1&lt;/n&gt;&lt;t&gt;0&lt;/t&gt;&lt;q&gt;%D3%F7%F0%E5%E6%E4%E5%ED%E8%E5&lt;/q&gt;&lt;s&gt;4&lt;/s&gt;&lt;l&gt;2&lt;/l&gt;&lt;u&gt;JuridicalPersons&lt;/u&gt;&lt;a&gt;pos_code&lt;/a&gt;&lt;b&gt;code&lt;/b&gt;&lt;m&gt;normal&lt;/m&gt;&lt;r&gt;0&lt;/r&gt;&lt;x&gt;&lt;/x&gt;&lt;y&gt;&lt;/y&gt;&lt;z&gt;SJUR_PERS1&lt;/z&gt;&lt;/i&gt;&lt;i&gt;&lt;n&gt;SJUR_PERS2&lt;/n&gt;&lt;t&gt;0&lt;/t&gt;&lt;q&gt;%D3%F7%F0%E5%E4%E8%F2%E5%EB%FC&lt;/q&gt;&lt;s&gt;6&lt;/s&gt;&lt;l&gt;2&lt;/l&gt;&lt;u&gt;JuridicalPersons&lt;/u&gt;&lt;a&gt;pos_code&lt;/a&gt;&lt;b&gt;code&lt;/b&gt;&lt;m&gt;normal&lt;/m&gt;&lt;r&gt;0&lt;/r&gt;&lt;x&gt;&lt;/x&gt;&lt;y&gt;&lt;/y&gt;&lt;z&gt;SJUR_PERS2&lt;/z&gt;&lt;/i&gt;&lt;i&gt;&lt;n&gt;SSUPP_KIND&lt;/n&gt;&lt;t&gt;0&lt;/t&gt;&lt;q&gt;%C2%E8%E4+%F4%E8%ED%E0%ED%F1%EE%E2%EE%E3%EE+%EE%E1%E5%F1%EF%E5%F7%E5%ED%E8%FF&lt;/q&gt;&lt;s&gt;12&lt;/s&gt;&lt;l&gt;0&lt;/l&gt;&lt;u&gt;&lt;/u&gt;&lt;a&gt;&lt;/a&gt;&lt;b&gt;&lt;/b&gt;&lt;m&gt;&lt;/m&gt;&lt;r&gt;1&lt;/r&gt;&lt;x&gt;&lt;/x&gt;&lt;y&gt;&lt;/y&gt;&lt;z&gt;SSUPP_KIND&lt;/z&gt;&lt;DEFAULT&gt;2;3;4;5;6;7&lt;/DEFAULT&gt;&lt;/i&gt;&lt;i&gt;&lt;n&gt;SUNLOAD_CATALOG&lt;/n&gt;&lt;t&gt;0&lt;/t&gt;&lt;q&gt;%CA%E0%F2%E0%EB%EE%E3+%E2%FB%E3%F0%F3%E7%EA%E8&lt;/q&gt;&lt;s&gt;24&lt;/s&gt;&lt;l&gt;2&lt;/l&gt;&lt;u&gt;SystemDictionaries&lt;/u&gt;&lt;a&gt;pos_name&lt;/a&gt;&lt;b&gt;name&lt;/b&gt;&lt;m&gt;directories&lt;/m&gt;&lt;r&gt;0&lt;/r&gt;&lt;x&gt;&lt;/x&gt;&lt;y&gt;&lt;/y&gt;&lt;z&gt;SUNLOAD_CATALOG&lt;/z&gt;&lt;/i&gt;&lt;i&gt;&lt;n&gt;SWO_SPECMARK&lt;/n&gt;&lt;t&gt;0&lt;/t&gt;&lt;q&gt;%C2%EE%E7%E2%F0%E0%F2%FB+%EF%F0%EE%F8%EB%FB%F5+%EB%E5%F2&lt;/q&gt;&lt;s&gt;13&lt;/s&gt;&lt;l&gt;2&lt;/l&gt;&lt;u&gt;SpecialMarks&lt;/u&gt;&lt;a&gt;pos_mnemo&lt;/a&gt;&lt;b&gt;mnemo&lt;/b&gt;&lt;m&gt;normal&lt;/m&gt;&lt;r&gt;0&lt;/r&gt;&lt;x&gt;&lt;/x&gt;&lt;y&gt;&lt;/y&gt;&lt;z&gt;SWO_SPECMARK&lt;/z&gt;&lt;/i&gt;&lt;SP_CODE&gt;PR_FORM_0503723_2017_CREATE&lt;/SP_CODE&gt;&lt;/p&gt;</dc:description>
  <cp:lastModifiedBy>Надоршина Татьяна Александровна</cp:lastModifiedBy>
  <cp:lastPrinted>2016-04-06T19:54:21Z</cp:lastPrinted>
  <dcterms:created xsi:type="dcterms:W3CDTF">2011-07-05T09:38:46Z</dcterms:created>
  <dcterms:modified xsi:type="dcterms:W3CDTF">2018-01-23T12:19:39Z</dcterms:modified>
</cp:coreProperties>
</file>